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885" yWindow="4545" windowWidth="18060" windowHeight="6990"/>
  </bookViews>
  <sheets>
    <sheet name="январь-ноябрь 2022" sheetId="1" r:id="rId1"/>
  </sheets>
  <calcPr calcId="145621"/>
</workbook>
</file>

<file path=xl/calcChain.xml><?xml version="1.0" encoding="utf-8"?>
<calcChain xmlns="http://schemas.openxmlformats.org/spreadsheetml/2006/main">
  <c r="I92" i="1" l="1"/>
  <c r="I87" i="1"/>
  <c r="I88" i="1"/>
  <c r="I89" i="1"/>
  <c r="H83" i="1"/>
  <c r="I83" i="1"/>
  <c r="H81" i="1"/>
  <c r="I81" i="1"/>
  <c r="H66" i="1"/>
  <c r="I66" i="1"/>
  <c r="H67" i="1"/>
  <c r="I67" i="1"/>
  <c r="H43" i="1"/>
  <c r="I43" i="1"/>
  <c r="H44" i="1"/>
  <c r="I44" i="1"/>
  <c r="I72" i="1" l="1"/>
  <c r="I93" i="1"/>
  <c r="F83" i="1"/>
  <c r="F93" i="1"/>
  <c r="G55" i="1"/>
  <c r="H71" i="1"/>
  <c r="I71" i="1"/>
  <c r="D50" i="1" l="1"/>
  <c r="D48" i="1"/>
  <c r="D47" i="1" l="1"/>
  <c r="G77" i="1" l="1"/>
  <c r="G76" i="1" s="1"/>
  <c r="G15" i="1" s="1"/>
  <c r="G63" i="1"/>
  <c r="D35" i="1" l="1"/>
  <c r="D34" i="1" s="1"/>
  <c r="D18" i="1"/>
  <c r="D17" i="1" s="1"/>
  <c r="G66" i="1" l="1"/>
  <c r="G18" i="1" l="1"/>
  <c r="G17" i="1" s="1"/>
  <c r="D68" i="1" l="1"/>
  <c r="D16" i="1" l="1"/>
  <c r="G48" i="1" l="1"/>
  <c r="G35" i="1"/>
  <c r="G34" i="1" s="1"/>
  <c r="G68" i="1"/>
  <c r="D77" i="1"/>
  <c r="D76" i="1" l="1"/>
  <c r="D15" i="1" s="1"/>
  <c r="G50" i="1"/>
  <c r="G47" i="1" s="1"/>
  <c r="G16" i="1" s="1"/>
  <c r="I34" i="1"/>
  <c r="C15" i="1"/>
  <c r="I82" i="1"/>
  <c r="H82" i="1"/>
  <c r="I80" i="1"/>
  <c r="H80" i="1"/>
  <c r="I79" i="1"/>
  <c r="H79" i="1"/>
  <c r="I78" i="1"/>
  <c r="H78" i="1"/>
  <c r="I77" i="1"/>
  <c r="H77" i="1"/>
  <c r="H76" i="1"/>
  <c r="I74" i="1"/>
  <c r="H74" i="1"/>
  <c r="H72" i="1"/>
  <c r="I70" i="1"/>
  <c r="H70" i="1"/>
  <c r="I69" i="1"/>
  <c r="H69" i="1"/>
  <c r="I68" i="1"/>
  <c r="H68" i="1"/>
  <c r="I65" i="1"/>
  <c r="H65" i="1"/>
  <c r="I64" i="1"/>
  <c r="H64" i="1"/>
  <c r="I63" i="1"/>
  <c r="H63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49" i="1"/>
  <c r="H49" i="1"/>
  <c r="I48" i="1"/>
  <c r="H48" i="1"/>
  <c r="I46" i="1"/>
  <c r="H46" i="1"/>
  <c r="I45" i="1"/>
  <c r="H45" i="1"/>
  <c r="I39" i="1"/>
  <c r="H39" i="1"/>
  <c r="I38" i="1"/>
  <c r="H38" i="1"/>
  <c r="I37" i="1"/>
  <c r="H37" i="1"/>
  <c r="I36" i="1"/>
  <c r="H36" i="1"/>
  <c r="I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F74" i="1"/>
  <c r="E74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E76" i="1" l="1"/>
  <c r="H50" i="1"/>
  <c r="I50" i="1"/>
  <c r="I76" i="1"/>
  <c r="F15" i="1"/>
  <c r="E15" i="1"/>
  <c r="H47" i="1"/>
  <c r="I47" i="1"/>
  <c r="I15" i="1"/>
  <c r="H34" i="1"/>
  <c r="H35" i="1"/>
  <c r="I16" i="1" l="1"/>
  <c r="H15" i="1"/>
  <c r="H16" i="1"/>
</calcChain>
</file>

<file path=xl/sharedStrings.xml><?xml version="1.0" encoding="utf-8"?>
<sst xmlns="http://schemas.openxmlformats.org/spreadsheetml/2006/main" count="190" uniqueCount="178">
  <si>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</si>
  <si>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</si>
  <si>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</si>
  <si>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</si>
  <si>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</si>
  <si>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</si>
  <si>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</si>
  <si>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</si>
  <si>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</si>
  <si>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</si>
  <si>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</si>
  <si>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</si>
  <si>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</si>
  <si>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</si>
  <si>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</si>
  <si>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</si>
  <si>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</si>
  <si>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</si>
  <si>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</si>
  <si>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</si>
  <si>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</si>
  <si>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</si>
  <si>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</si>
  <si>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</si>
  <si>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</si>
  <si>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</si>
  <si>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</si>
  <si>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</si>
  <si>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</si>
  <si>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</si>
  <si>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</si>
  <si>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</si>
  <si>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</si>
  <si>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</si>
  <si>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</si>
  <si>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</si>
  <si>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</si>
  <si>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</si>
  <si>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</si>
  <si>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</si>
  <si>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</si>
  <si>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</si>
  <si>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</si>
  <si>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</si>
  <si>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</si>
  <si>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</si>
  <si>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</si>
  <si>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</si>
  <si>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</si>
  <si>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</si>
  <si>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</si>
  <si>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</si>
  <si>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</si>
  <si>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</si>
  <si>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</si>
  <si>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</si>
  <si>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</si>
  <si>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</si>
  <si>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</si>
  <si>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</si>
  <si>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</si>
  <si>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</si>
  <si>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</si>
  <si>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</si>
  <si>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</si>
  <si>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</si>
  <si>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</si>
  <si>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</si>
  <si>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</si>
  <si>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</si>
  <si>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</si>
  <si>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</si>
  <si>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</si>
  <si>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</si>
  <si>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</si>
  <si>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</si>
  <si>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</si>
  <si>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</si>
  <si>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</si>
  <si>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</si>
  <si>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</si>
  <si>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</si>
  <si>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</si>
  <si>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</si>
  <si>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</si>
  <si>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</si>
  <si>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</si>
  <si>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</si>
  <si>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</si>
  <si>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</si>
  <si>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</si>
  <si>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</si>
  <si>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</si>
  <si>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</si>
  <si>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</si>
  <si>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</si>
  <si>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</si>
  <si>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</si>
  <si>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</si>
  <si>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</si>
  <si>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</si>
  <si>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</si>
  <si>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</si>
  <si>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</si>
  <si>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</si>
  <si>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</si>
  <si>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</si>
  <si>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</si>
  <si>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</si>
  <si>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</si>
  <si>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</si>
  <si>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</si>
  <si>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</si>
  <si>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</si>
  <si>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</si>
  <si>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</si>
  <si>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</si>
  <si>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</si>
  <si>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</si>
  <si>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</si>
  <si>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</si>
  <si>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</si>
  <si>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</si>
  <si>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</si>
  <si>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</si>
  <si>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</si>
  <si>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</si>
  <si>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</si>
  <si>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</si>
  <si>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</si>
  <si>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</si>
  <si>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</si>
  <si>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</si>
  <si>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</si>
  <si>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</si>
  <si>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</si>
  <si>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</si>
  <si>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</si>
  <si>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</si>
  <si>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</si>
  <si>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</si>
  <si>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</si>
  <si>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</si>
  <si>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</si>
  <si>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</si>
  <si>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</si>
  <si>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</si>
  <si>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</si>
  <si>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</si>
  <si>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</si>
  <si>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</si>
  <si>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</si>
  <si>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</si>
  <si>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</si>
  <si>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</si>
  <si>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</si>
  <si>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</si>
  <si>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</si>
  <si>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</si>
  <si>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</si>
  <si>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</si>
  <si>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</si>
  <si>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000 1 09 00000 00 0000 000</t>
  </si>
  <si>
    <t>000 1 09 07000 00 0000 110</t>
  </si>
  <si>
    <t>000 1 09 07030 00 0000 110</t>
  </si>
  <si>
    <t>000 1 09 07032 14 0000 110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</si>
  <si>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</si>
  <si>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</si>
  <si>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</si>
  <si>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000 2 08 04000 14 0000 150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</si>
  <si>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</si>
  <si>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округов</t>
  </si>
  <si>
    <t>Прочие безвозмездные поступления от государственных (муниципальных) организаций в бюджеты муниципальных округов</t>
  </si>
  <si>
    <t>000 2 03 00000 00 0000 000</t>
  </si>
  <si>
    <t>000 2 03 04000 14 0000 150</t>
  </si>
  <si>
    <t>000 2 03 04099 14 0000 150</t>
  </si>
  <si>
    <t>Информация за январь -ноябрь 2022 года</t>
  </si>
  <si>
    <t>на 01 декабря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</si>
</sst>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1041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1" fillId="0" borderId="0" xfId="0" applyFont="1" applyFill="1" applyBorder="1"/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0" fontId="7" fillId="2" borderId="0" xfId="0" applyFont="1" applyFill="1" applyBorder="1"/>
    <xf numFmtId="0" fontId="4" fillId="2" borderId="2" xfId="1" applyNumberFormat="1" applyFont="1" applyFill="1" applyBorder="1" applyAlignment="1">
      <alignment horizontal="lef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4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left" wrapText="1" readingOrder="1"/>
    </xf>
    <xf numFmtId="0" fontId="8" fillId="2" borderId="2" xfId="1" applyNumberFormat="1" applyFont="1" applyFill="1" applyBorder="1" applyAlignment="1">
      <alignment horizontal="center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4" fontId="1" fillId="2" borderId="0" xfId="0" applyNumberFormat="1" applyFont="1" applyFill="1" applyBorder="1"/>
    <xf numFmtId="0" fontId="3" fillId="2" borderId="0" xfId="0" applyFont="1" applyFill="1" applyBorder="1" applyAlignment="1">
      <alignment vertical="top" readingOrder="1"/>
    </xf>
    <xf numFmtId="4" fontId="3" fillId="2" borderId="0" xfId="0" applyNumberFormat="1" applyFont="1" applyFill="1" applyBorder="1" applyAlignment="1">
      <alignment vertical="top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43" fontId="4" fillId="2" borderId="2" xfId="2" applyFont="1" applyFill="1" applyBorder="1" applyAlignment="1">
      <alignment horizontal="right" vertical="top" wrapText="1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tabSelected="1" topLeftCell="A8" workbookViewId="0">
      <selection activeCell="K92" sqref="K92"/>
    </sheetView>
  </sheetViews>
  <sheetFormatPr defaultRowHeight="15" x14ac:dyDescent="0.25"/>
  <cols>
    <col min="1" max="1" width="33.42578125" style="24" customWidth="1"/>
    <col min="2" max="2" width="25.28515625" style="24" customWidth="1"/>
    <col min="3" max="3" width="14.85546875" style="25" customWidth="1"/>
    <col min="4" max="4" width="15.42578125" style="27" customWidth="1"/>
    <col min="5" max="5" width="12.42578125" style="2" customWidth="1"/>
    <col min="6" max="6" width="14" style="27" customWidth="1"/>
    <col min="7" max="7" width="14.5703125" style="28" customWidth="1"/>
    <col min="8" max="8" width="11.42578125" style="25" customWidth="1"/>
    <col min="9" max="9" width="12.42578125" style="25" customWidth="1"/>
    <col min="10" max="10" width="9.140625" style="1"/>
    <col min="11" max="11" width="12.42578125" style="1" bestFit="1" customWidth="1"/>
    <col min="12" max="16384" width="9.140625" style="1"/>
  </cols>
  <sheetData>
    <row r="1" spans="1:9" x14ac:dyDescent="0.25">
      <c r="A1" s="35"/>
      <c r="B1" s="33"/>
      <c r="C1" s="36"/>
      <c r="D1" s="34"/>
      <c r="E1" s="34"/>
      <c r="F1" s="34"/>
    </row>
    <row r="2" spans="1:9" ht="12.75" customHeight="1" x14ac:dyDescent="0.25">
      <c r="A2" s="41" t="s">
        <v>147</v>
      </c>
      <c r="B2" s="42"/>
      <c r="C2" s="42"/>
      <c r="D2" s="42"/>
      <c r="E2" s="42"/>
      <c r="F2" s="42"/>
      <c r="G2" s="42"/>
      <c r="H2" s="42"/>
      <c r="I2" s="42"/>
    </row>
    <row r="3" spans="1:9" ht="16.5" hidden="1" customHeight="1" x14ac:dyDescent="0.25">
      <c r="A3" s="35"/>
      <c r="B3" s="33"/>
      <c r="C3" s="35"/>
      <c r="D3" s="34"/>
      <c r="E3" s="34"/>
      <c r="F3" s="34"/>
    </row>
    <row r="4" spans="1:9" ht="12" hidden="1" customHeight="1" x14ac:dyDescent="0.25">
      <c r="A4" s="32"/>
      <c r="B4" s="33"/>
      <c r="C4" s="32"/>
      <c r="D4" s="34"/>
      <c r="E4" s="34"/>
      <c r="F4" s="34"/>
    </row>
    <row r="5" spans="1:9" hidden="1" x14ac:dyDescent="0.25">
      <c r="A5" s="35"/>
      <c r="B5" s="33"/>
      <c r="C5" s="45"/>
      <c r="D5" s="34"/>
      <c r="E5" s="34"/>
      <c r="F5" s="34"/>
    </row>
    <row r="6" spans="1:9" ht="15.75" hidden="1" customHeight="1" x14ac:dyDescent="0.25">
      <c r="A6" s="35"/>
      <c r="B6" s="33"/>
      <c r="C6" s="45"/>
      <c r="D6" s="34"/>
      <c r="E6" s="34"/>
      <c r="F6" s="34"/>
    </row>
    <row r="7" spans="1:9" ht="12" hidden="1" customHeight="1" x14ac:dyDescent="0.25">
      <c r="A7" s="35"/>
      <c r="B7" s="33"/>
      <c r="C7" s="45"/>
      <c r="D7" s="34"/>
      <c r="E7" s="34"/>
      <c r="F7" s="34"/>
    </row>
    <row r="8" spans="1:9" ht="12.75" customHeight="1" x14ac:dyDescent="0.25">
      <c r="A8" s="35"/>
      <c r="B8" s="33"/>
    </row>
    <row r="9" spans="1:9" ht="13.15" customHeight="1" x14ac:dyDescent="0.25">
      <c r="A9" s="35"/>
      <c r="B9" s="33"/>
      <c r="C9" s="35"/>
      <c r="D9" s="34"/>
      <c r="E9" s="34"/>
      <c r="F9" s="34"/>
    </row>
    <row r="10" spans="1:9" ht="5.0999999999999996" customHeight="1" x14ac:dyDescent="0.25">
      <c r="A10" s="35" t="s">
        <v>0</v>
      </c>
      <c r="B10" s="33"/>
      <c r="C10" s="35" t="s">
        <v>0</v>
      </c>
      <c r="D10" s="34"/>
      <c r="E10" s="34"/>
      <c r="F10" s="34"/>
    </row>
    <row r="11" spans="1:9" ht="12.2" customHeight="1" x14ac:dyDescent="0.25">
      <c r="A11" s="43" t="s">
        <v>176</v>
      </c>
      <c r="B11" s="44"/>
      <c r="C11" s="44"/>
      <c r="D11" s="44"/>
      <c r="E11" s="44"/>
      <c r="F11" s="44"/>
      <c r="G11" s="44"/>
      <c r="H11" s="44"/>
      <c r="I11" s="44"/>
    </row>
    <row r="12" spans="1:9" x14ac:dyDescent="0.25">
      <c r="A12" s="3" t="s">
        <v>0</v>
      </c>
      <c r="B12" s="3" t="s">
        <v>0</v>
      </c>
      <c r="C12" s="37" t="s">
        <v>177</v>
      </c>
      <c r="D12" s="38"/>
      <c r="E12" s="38"/>
      <c r="F12" s="38"/>
      <c r="G12" s="39"/>
      <c r="H12" s="39"/>
      <c r="I12" s="40"/>
    </row>
    <row r="13" spans="1:9" ht="51.75" customHeight="1" x14ac:dyDescent="0.25">
      <c r="A13" s="4" t="s">
        <v>1</v>
      </c>
      <c r="B13" s="4" t="s">
        <v>2</v>
      </c>
      <c r="C13" s="5" t="s">
        <v>142</v>
      </c>
      <c r="D13" s="6" t="s">
        <v>143</v>
      </c>
      <c r="E13" s="7" t="s">
        <v>140</v>
      </c>
      <c r="F13" s="6" t="s">
        <v>141</v>
      </c>
      <c r="G13" s="29" t="s">
        <v>144</v>
      </c>
      <c r="H13" s="6" t="s">
        <v>145</v>
      </c>
      <c r="I13" s="6" t="s">
        <v>146</v>
      </c>
    </row>
    <row r="14" spans="1:9" ht="15" customHeight="1" x14ac:dyDescent="0.25">
      <c r="A14" s="8" t="s">
        <v>3</v>
      </c>
      <c r="B14" s="8" t="s">
        <v>4</v>
      </c>
      <c r="C14" s="8" t="s">
        <v>5</v>
      </c>
      <c r="D14" s="8" t="s">
        <v>6</v>
      </c>
      <c r="E14" s="9" t="s">
        <v>7</v>
      </c>
      <c r="F14" s="8" t="s">
        <v>8</v>
      </c>
      <c r="G14" s="30" t="s">
        <v>9</v>
      </c>
      <c r="H14" s="8" t="s">
        <v>10</v>
      </c>
      <c r="I14" s="8" t="s">
        <v>11</v>
      </c>
    </row>
    <row r="15" spans="1:9" s="15" customFormat="1" x14ac:dyDescent="0.25">
      <c r="A15" s="10" t="s">
        <v>12</v>
      </c>
      <c r="B15" s="11" t="s">
        <v>13</v>
      </c>
      <c r="C15" s="12">
        <f>C16+C76</f>
        <v>1208070600</v>
      </c>
      <c r="D15" s="12">
        <f>D16+D76</f>
        <v>1589241165.6399999</v>
      </c>
      <c r="E15" s="13">
        <f>D15/C15*100</f>
        <v>131.55201075500057</v>
      </c>
      <c r="F15" s="12">
        <f>D15-C15</f>
        <v>381170565.63999987</v>
      </c>
      <c r="G15" s="14">
        <f>G16+G76</f>
        <v>1368949438.6300001</v>
      </c>
      <c r="H15" s="14">
        <f>G15/C15*100</f>
        <v>113.3170063595621</v>
      </c>
      <c r="I15" s="14">
        <f>G15/D15*100</f>
        <v>86.138558969350214</v>
      </c>
    </row>
    <row r="16" spans="1:9" ht="38.25" x14ac:dyDescent="0.25">
      <c r="A16" s="10" t="s">
        <v>15</v>
      </c>
      <c r="B16" s="11" t="s">
        <v>16</v>
      </c>
      <c r="C16" s="12">
        <v>370151600</v>
      </c>
      <c r="D16" s="14">
        <f>D17+D24+D34+D47+D55+D63+D66+D68+D70+D74+D75</f>
        <v>431140189.19</v>
      </c>
      <c r="E16" s="13">
        <f t="shared" ref="E16:E83" si="0">D16/C16*100</f>
        <v>116.47665150981381</v>
      </c>
      <c r="F16" s="12">
        <f t="shared" ref="F16:F82" si="1">D16-C16</f>
        <v>60988589.189999998</v>
      </c>
      <c r="G16" s="14">
        <f>G17+G24+G34+G47+G55+G59+G63+G66+G68+G70+G74+G75</f>
        <v>399339054.35000002</v>
      </c>
      <c r="H16" s="14">
        <f t="shared" ref="H16:H82" si="2">G16/C16*100</f>
        <v>107.88527034598798</v>
      </c>
      <c r="I16" s="14">
        <f t="shared" ref="I16:I82" si="3">G16/D16*100</f>
        <v>92.6239456127377</v>
      </c>
    </row>
    <row r="17" spans="1:11" x14ac:dyDescent="0.25">
      <c r="A17" s="16" t="s">
        <v>17</v>
      </c>
      <c r="B17" s="8" t="s">
        <v>18</v>
      </c>
      <c r="C17" s="17">
        <v>290263700</v>
      </c>
      <c r="D17" s="19">
        <f>D18</f>
        <v>310886355.31</v>
      </c>
      <c r="E17" s="18">
        <f t="shared" si="0"/>
        <v>107.10479998360111</v>
      </c>
      <c r="F17" s="17">
        <f t="shared" si="1"/>
        <v>20622655.310000002</v>
      </c>
      <c r="G17" s="19">
        <f>G18</f>
        <v>280392460.56</v>
      </c>
      <c r="H17" s="19">
        <f t="shared" si="2"/>
        <v>96.599216698471082</v>
      </c>
      <c r="I17" s="19">
        <f t="shared" si="3"/>
        <v>90.191304883872107</v>
      </c>
    </row>
    <row r="18" spans="1:11" x14ac:dyDescent="0.25">
      <c r="A18" s="16" t="s">
        <v>19</v>
      </c>
      <c r="B18" s="8" t="s">
        <v>20</v>
      </c>
      <c r="C18" s="17">
        <v>290263700</v>
      </c>
      <c r="D18" s="19">
        <f>SUM(D19:D23)</f>
        <v>310886355.31</v>
      </c>
      <c r="E18" s="18">
        <f t="shared" si="0"/>
        <v>107.10479998360111</v>
      </c>
      <c r="F18" s="17">
        <f t="shared" si="1"/>
        <v>20622655.310000002</v>
      </c>
      <c r="G18" s="19">
        <f>SUM(G19:G23)</f>
        <v>280392460.56</v>
      </c>
      <c r="H18" s="19">
        <f t="shared" si="2"/>
        <v>96.599216698471082</v>
      </c>
      <c r="I18" s="19">
        <f t="shared" si="3"/>
        <v>90.191304883872107</v>
      </c>
    </row>
    <row r="19" spans="1:11" ht="102" x14ac:dyDescent="0.25">
      <c r="A19" s="16" t="s">
        <v>21</v>
      </c>
      <c r="B19" s="8" t="s">
        <v>22</v>
      </c>
      <c r="C19" s="17">
        <v>287234900</v>
      </c>
      <c r="D19" s="17">
        <v>305693549.61000001</v>
      </c>
      <c r="E19" s="18">
        <f t="shared" si="0"/>
        <v>106.42632549526539</v>
      </c>
      <c r="F19" s="17">
        <f t="shared" si="1"/>
        <v>18458649.610000014</v>
      </c>
      <c r="G19" s="19">
        <v>274918359.01999998</v>
      </c>
      <c r="H19" s="19">
        <f t="shared" si="2"/>
        <v>95.712031866601166</v>
      </c>
      <c r="I19" s="19">
        <f t="shared" si="3"/>
        <v>89.932666021490277</v>
      </c>
    </row>
    <row r="20" spans="1:11" ht="140.25" x14ac:dyDescent="0.25">
      <c r="A20" s="16" t="s">
        <v>23</v>
      </c>
      <c r="B20" s="8" t="s">
        <v>24</v>
      </c>
      <c r="C20" s="17">
        <v>867700</v>
      </c>
      <c r="D20" s="17">
        <v>867700</v>
      </c>
      <c r="E20" s="18">
        <f t="shared" si="0"/>
        <v>100</v>
      </c>
      <c r="F20" s="17">
        <f t="shared" si="1"/>
        <v>0</v>
      </c>
      <c r="G20" s="19">
        <v>643030.32999999996</v>
      </c>
      <c r="H20" s="19">
        <f t="shared" si="2"/>
        <v>74.107448426875649</v>
      </c>
      <c r="I20" s="19">
        <f t="shared" si="3"/>
        <v>74.107448426875649</v>
      </c>
    </row>
    <row r="21" spans="1:11" ht="63.75" x14ac:dyDescent="0.25">
      <c r="A21" s="16" t="s">
        <v>25</v>
      </c>
      <c r="B21" s="8" t="s">
        <v>26</v>
      </c>
      <c r="C21" s="17">
        <v>1157000</v>
      </c>
      <c r="D21" s="17">
        <v>1949147.2</v>
      </c>
      <c r="E21" s="18">
        <f t="shared" si="0"/>
        <v>168.46561797752807</v>
      </c>
      <c r="F21" s="17">
        <f t="shared" si="1"/>
        <v>792147.2</v>
      </c>
      <c r="G21" s="19">
        <v>2074045.86</v>
      </c>
      <c r="H21" s="19">
        <f t="shared" si="2"/>
        <v>179.2606620570441</v>
      </c>
      <c r="I21" s="19">
        <f t="shared" si="3"/>
        <v>106.40786185876571</v>
      </c>
    </row>
    <row r="22" spans="1:11" ht="114.75" x14ac:dyDescent="0.25">
      <c r="A22" s="16" t="s">
        <v>27</v>
      </c>
      <c r="B22" s="8" t="s">
        <v>28</v>
      </c>
      <c r="C22" s="17">
        <v>1004100</v>
      </c>
      <c r="D22" s="17">
        <v>2375958.5</v>
      </c>
      <c r="E22" s="18">
        <f t="shared" si="0"/>
        <v>236.62568469275968</v>
      </c>
      <c r="F22" s="17">
        <f t="shared" si="1"/>
        <v>1371858.5</v>
      </c>
      <c r="G22" s="19">
        <v>2596276</v>
      </c>
      <c r="H22" s="19">
        <f t="shared" si="2"/>
        <v>258.56747335922717</v>
      </c>
      <c r="I22" s="19">
        <f t="shared" si="3"/>
        <v>109.27278401537737</v>
      </c>
    </row>
    <row r="23" spans="1:11" ht="140.25" x14ac:dyDescent="0.25">
      <c r="A23" s="16" t="s">
        <v>29</v>
      </c>
      <c r="B23" s="8" t="s">
        <v>30</v>
      </c>
      <c r="C23" s="20" t="s">
        <v>14</v>
      </c>
      <c r="D23" s="20"/>
      <c r="E23" s="18"/>
      <c r="F23" s="17"/>
      <c r="G23" s="19">
        <v>160749.35</v>
      </c>
      <c r="H23" s="19"/>
      <c r="I23" s="19"/>
    </row>
    <row r="24" spans="1:11" ht="51" x14ac:dyDescent="0.25">
      <c r="A24" s="16" t="s">
        <v>31</v>
      </c>
      <c r="B24" s="8" t="s">
        <v>32</v>
      </c>
      <c r="C24" s="17">
        <v>19278100</v>
      </c>
      <c r="D24" s="17">
        <v>21623330</v>
      </c>
      <c r="E24" s="18">
        <f t="shared" si="0"/>
        <v>112.16525487470238</v>
      </c>
      <c r="F24" s="17">
        <f t="shared" si="1"/>
        <v>2345230</v>
      </c>
      <c r="G24" s="19">
        <v>22899894.789999999</v>
      </c>
      <c r="H24" s="19">
        <f t="shared" si="2"/>
        <v>118.78709411197161</v>
      </c>
      <c r="I24" s="19">
        <f t="shared" si="3"/>
        <v>105.90364569194477</v>
      </c>
    </row>
    <row r="25" spans="1:11" ht="38.25" x14ac:dyDescent="0.25">
      <c r="A25" s="16" t="s">
        <v>33</v>
      </c>
      <c r="B25" s="8" t="s">
        <v>34</v>
      </c>
      <c r="C25" s="17">
        <v>19278100</v>
      </c>
      <c r="D25" s="17">
        <v>21623330</v>
      </c>
      <c r="E25" s="18">
        <f t="shared" si="0"/>
        <v>112.16525487470238</v>
      </c>
      <c r="F25" s="17">
        <f t="shared" si="1"/>
        <v>2345230</v>
      </c>
      <c r="G25" s="19">
        <v>22899894.789999999</v>
      </c>
      <c r="H25" s="19">
        <f t="shared" si="2"/>
        <v>118.78709411197161</v>
      </c>
      <c r="I25" s="19">
        <f t="shared" si="3"/>
        <v>105.90364569194477</v>
      </c>
      <c r="K25" s="26"/>
    </row>
    <row r="26" spans="1:11" ht="102" x14ac:dyDescent="0.25">
      <c r="A26" s="16" t="s">
        <v>35</v>
      </c>
      <c r="B26" s="8" t="s">
        <v>36</v>
      </c>
      <c r="C26" s="17">
        <v>8726810</v>
      </c>
      <c r="D26" s="17">
        <v>9788232.7899999991</v>
      </c>
      <c r="E26" s="18">
        <f t="shared" si="0"/>
        <v>112.16278101620179</v>
      </c>
      <c r="F26" s="17">
        <f t="shared" si="1"/>
        <v>1061422.7899999991</v>
      </c>
      <c r="G26" s="19">
        <v>11442257.800000001</v>
      </c>
      <c r="H26" s="19">
        <f t="shared" si="2"/>
        <v>131.11615584617977</v>
      </c>
      <c r="I26" s="19">
        <f t="shared" si="3"/>
        <v>116.89809637230748</v>
      </c>
    </row>
    <row r="27" spans="1:11" ht="153" x14ac:dyDescent="0.25">
      <c r="A27" s="16" t="s">
        <v>37</v>
      </c>
      <c r="B27" s="8" t="s">
        <v>38</v>
      </c>
      <c r="C27" s="17">
        <v>8726810</v>
      </c>
      <c r="D27" s="17">
        <v>9788232.7899999991</v>
      </c>
      <c r="E27" s="18">
        <f t="shared" si="0"/>
        <v>112.16278101620179</v>
      </c>
      <c r="F27" s="17">
        <f t="shared" si="1"/>
        <v>1061422.7899999991</v>
      </c>
      <c r="G27" s="19">
        <v>11442257.800000001</v>
      </c>
      <c r="H27" s="19">
        <f t="shared" si="2"/>
        <v>131.11615584617977</v>
      </c>
      <c r="I27" s="19">
        <f t="shared" si="3"/>
        <v>116.89809637230748</v>
      </c>
    </row>
    <row r="28" spans="1:11" ht="127.5" x14ac:dyDescent="0.25">
      <c r="A28" s="16" t="s">
        <v>39</v>
      </c>
      <c r="B28" s="8" t="s">
        <v>40</v>
      </c>
      <c r="C28" s="17">
        <v>48195</v>
      </c>
      <c r="D28" s="17">
        <v>53842.09</v>
      </c>
      <c r="E28" s="18">
        <f t="shared" si="0"/>
        <v>111.71716983089533</v>
      </c>
      <c r="F28" s="17">
        <f t="shared" si="1"/>
        <v>5647.0899999999965</v>
      </c>
      <c r="G28" s="19">
        <v>63293.02</v>
      </c>
      <c r="H28" s="19">
        <f t="shared" si="2"/>
        <v>131.3269426289034</v>
      </c>
      <c r="I28" s="19">
        <f t="shared" si="3"/>
        <v>117.55305189675957</v>
      </c>
    </row>
    <row r="29" spans="1:11" ht="178.5" x14ac:dyDescent="0.25">
      <c r="A29" s="16" t="s">
        <v>41</v>
      </c>
      <c r="B29" s="8" t="s">
        <v>42</v>
      </c>
      <c r="C29" s="17">
        <v>48195</v>
      </c>
      <c r="D29" s="17">
        <v>53842.09</v>
      </c>
      <c r="E29" s="18">
        <f t="shared" si="0"/>
        <v>111.71716983089533</v>
      </c>
      <c r="F29" s="17">
        <f t="shared" si="1"/>
        <v>5647.0899999999965</v>
      </c>
      <c r="G29" s="19">
        <v>63293.02</v>
      </c>
      <c r="H29" s="19">
        <f t="shared" si="2"/>
        <v>131.3269426289034</v>
      </c>
      <c r="I29" s="19">
        <f t="shared" si="3"/>
        <v>117.55305189675957</v>
      </c>
    </row>
    <row r="30" spans="1:11" ht="102" x14ac:dyDescent="0.25">
      <c r="A30" s="16" t="s">
        <v>43</v>
      </c>
      <c r="B30" s="8" t="s">
        <v>44</v>
      </c>
      <c r="C30" s="17">
        <v>11606573</v>
      </c>
      <c r="D30" s="17">
        <v>13018542.060000001</v>
      </c>
      <c r="E30" s="18">
        <f t="shared" si="0"/>
        <v>112.1652537747361</v>
      </c>
      <c r="F30" s="17">
        <f t="shared" si="1"/>
        <v>1411969.0600000005</v>
      </c>
      <c r="G30" s="19">
        <v>12736314.9</v>
      </c>
      <c r="H30" s="19">
        <f t="shared" si="2"/>
        <v>109.73363886135898</v>
      </c>
      <c r="I30" s="19">
        <f t="shared" si="3"/>
        <v>97.832113928738963</v>
      </c>
    </row>
    <row r="31" spans="1:11" ht="153" x14ac:dyDescent="0.25">
      <c r="A31" s="16" t="s">
        <v>45</v>
      </c>
      <c r="B31" s="8" t="s">
        <v>46</v>
      </c>
      <c r="C31" s="17">
        <v>11606573</v>
      </c>
      <c r="D31" s="17">
        <v>13018542.060000001</v>
      </c>
      <c r="E31" s="18">
        <f t="shared" si="0"/>
        <v>112.1652537747361</v>
      </c>
      <c r="F31" s="17">
        <f t="shared" si="1"/>
        <v>1411969.0600000005</v>
      </c>
      <c r="G31" s="19">
        <v>12736314.9</v>
      </c>
      <c r="H31" s="19">
        <f t="shared" si="2"/>
        <v>109.73363886135898</v>
      </c>
      <c r="I31" s="19">
        <f t="shared" si="3"/>
        <v>97.832113928738963</v>
      </c>
    </row>
    <row r="32" spans="1:11" ht="102" x14ac:dyDescent="0.25">
      <c r="A32" s="16" t="s">
        <v>47</v>
      </c>
      <c r="B32" s="8" t="s">
        <v>48</v>
      </c>
      <c r="C32" s="17">
        <v>-1103478</v>
      </c>
      <c r="D32" s="17">
        <v>-1237286.94</v>
      </c>
      <c r="E32" s="18">
        <f t="shared" si="0"/>
        <v>112.1261085404512</v>
      </c>
      <c r="F32" s="17">
        <f t="shared" si="1"/>
        <v>-133808.93999999994</v>
      </c>
      <c r="G32" s="19">
        <v>-1341970.93</v>
      </c>
      <c r="H32" s="19">
        <f t="shared" si="2"/>
        <v>121.61283958538367</v>
      </c>
      <c r="I32" s="19">
        <f t="shared" si="3"/>
        <v>108.46076901126914</v>
      </c>
    </row>
    <row r="33" spans="1:9" ht="153" x14ac:dyDescent="0.25">
      <c r="A33" s="16" t="s">
        <v>49</v>
      </c>
      <c r="B33" s="8" t="s">
        <v>50</v>
      </c>
      <c r="C33" s="17">
        <v>-1103478</v>
      </c>
      <c r="D33" s="17">
        <v>-1237286.94</v>
      </c>
      <c r="E33" s="18">
        <f t="shared" si="0"/>
        <v>112.1261085404512</v>
      </c>
      <c r="F33" s="17">
        <f t="shared" si="1"/>
        <v>-133808.93999999994</v>
      </c>
      <c r="G33" s="19">
        <v>-1341970.93</v>
      </c>
      <c r="H33" s="19">
        <f t="shared" si="2"/>
        <v>121.61283958538367</v>
      </c>
      <c r="I33" s="19">
        <f t="shared" si="3"/>
        <v>108.46076901126914</v>
      </c>
    </row>
    <row r="34" spans="1:9" x14ac:dyDescent="0.25">
      <c r="A34" s="16" t="s">
        <v>51</v>
      </c>
      <c r="B34" s="8" t="s">
        <v>52</v>
      </c>
      <c r="C34" s="17">
        <v>24782100</v>
      </c>
      <c r="D34" s="19">
        <f>D35+D41+D43+D45</f>
        <v>35680058</v>
      </c>
      <c r="E34" s="18">
        <f t="shared" si="0"/>
        <v>143.97511913841038</v>
      </c>
      <c r="F34" s="17">
        <f t="shared" si="1"/>
        <v>10897958</v>
      </c>
      <c r="G34" s="19">
        <f>G35+G41+G43+G45</f>
        <v>35204033.080000006</v>
      </c>
      <c r="H34" s="19">
        <f t="shared" si="2"/>
        <v>142.05427740183441</v>
      </c>
      <c r="I34" s="19">
        <f t="shared" si="3"/>
        <v>98.665851608200867</v>
      </c>
    </row>
    <row r="35" spans="1:9" ht="38.25" x14ac:dyDescent="0.25">
      <c r="A35" s="16" t="s">
        <v>53</v>
      </c>
      <c r="B35" s="8" t="s">
        <v>54</v>
      </c>
      <c r="C35" s="17">
        <v>20193900</v>
      </c>
      <c r="D35" s="19">
        <f>D36+D38+D40</f>
        <v>27846458</v>
      </c>
      <c r="E35" s="18">
        <f t="shared" si="0"/>
        <v>137.89539415368006</v>
      </c>
      <c r="F35" s="17">
        <f t="shared" si="1"/>
        <v>7652558</v>
      </c>
      <c r="G35" s="19">
        <f>G36+G38+G40</f>
        <v>27778474.360000003</v>
      </c>
      <c r="H35" s="19">
        <f t="shared" si="2"/>
        <v>137.55873981746964</v>
      </c>
      <c r="I35" s="19">
        <f t="shared" si="3"/>
        <v>99.755862522982284</v>
      </c>
    </row>
    <row r="36" spans="1:9" ht="51" x14ac:dyDescent="0.25">
      <c r="A36" s="16" t="s">
        <v>55</v>
      </c>
      <c r="B36" s="8" t="s">
        <v>56</v>
      </c>
      <c r="C36" s="17">
        <v>16094500</v>
      </c>
      <c r="D36" s="17">
        <v>21889878</v>
      </c>
      <c r="E36" s="18">
        <f t="shared" si="0"/>
        <v>136.00843766504084</v>
      </c>
      <c r="F36" s="17">
        <f t="shared" si="1"/>
        <v>5795378</v>
      </c>
      <c r="G36" s="19">
        <v>22299417.920000002</v>
      </c>
      <c r="H36" s="19">
        <f t="shared" si="2"/>
        <v>138.55303314796981</v>
      </c>
      <c r="I36" s="19">
        <f t="shared" si="3"/>
        <v>101.87091001603572</v>
      </c>
    </row>
    <row r="37" spans="1:9" ht="51" x14ac:dyDescent="0.25">
      <c r="A37" s="16" t="s">
        <v>55</v>
      </c>
      <c r="B37" s="8" t="s">
        <v>57</v>
      </c>
      <c r="C37" s="17">
        <v>16094500</v>
      </c>
      <c r="D37" s="17">
        <v>21889878</v>
      </c>
      <c r="E37" s="18">
        <f t="shared" si="0"/>
        <v>136.00843766504084</v>
      </c>
      <c r="F37" s="17">
        <f t="shared" si="1"/>
        <v>5795378</v>
      </c>
      <c r="G37" s="19">
        <v>22299417.920000002</v>
      </c>
      <c r="H37" s="19">
        <f t="shared" si="2"/>
        <v>138.55303314796981</v>
      </c>
      <c r="I37" s="19">
        <f t="shared" si="3"/>
        <v>101.87091001603572</v>
      </c>
    </row>
    <row r="38" spans="1:9" ht="63.75" x14ac:dyDescent="0.25">
      <c r="A38" s="16" t="s">
        <v>58</v>
      </c>
      <c r="B38" s="8" t="s">
        <v>59</v>
      </c>
      <c r="C38" s="17">
        <v>4099400</v>
      </c>
      <c r="D38" s="17">
        <v>5956580</v>
      </c>
      <c r="E38" s="18">
        <f t="shared" si="0"/>
        <v>145.30370298092404</v>
      </c>
      <c r="F38" s="17">
        <f t="shared" si="1"/>
        <v>1857180</v>
      </c>
      <c r="G38" s="19">
        <v>5487780.7300000004</v>
      </c>
      <c r="H38" s="19">
        <f t="shared" si="2"/>
        <v>133.86790091232865</v>
      </c>
      <c r="I38" s="19">
        <f t="shared" si="3"/>
        <v>92.129724271310053</v>
      </c>
    </row>
    <row r="39" spans="1:9" ht="89.25" x14ac:dyDescent="0.25">
      <c r="A39" s="16" t="s">
        <v>60</v>
      </c>
      <c r="B39" s="8" t="s">
        <v>61</v>
      </c>
      <c r="C39" s="17">
        <v>4099400</v>
      </c>
      <c r="D39" s="17">
        <v>5956580</v>
      </c>
      <c r="E39" s="18">
        <f t="shared" si="0"/>
        <v>145.30370298092404</v>
      </c>
      <c r="F39" s="17">
        <f t="shared" si="1"/>
        <v>1857180</v>
      </c>
      <c r="G39" s="19">
        <v>5487780.7300000004</v>
      </c>
      <c r="H39" s="19">
        <f t="shared" si="2"/>
        <v>133.86790091232865</v>
      </c>
      <c r="I39" s="19">
        <f t="shared" si="3"/>
        <v>92.129724271310053</v>
      </c>
    </row>
    <row r="40" spans="1:9" ht="51.75" x14ac:dyDescent="0.25">
      <c r="A40" s="21" t="s">
        <v>156</v>
      </c>
      <c r="B40" s="8" t="s">
        <v>157</v>
      </c>
      <c r="C40" s="17"/>
      <c r="D40" s="17"/>
      <c r="E40" s="18"/>
      <c r="F40" s="17"/>
      <c r="G40" s="19">
        <v>-8724.2900000000009</v>
      </c>
      <c r="H40" s="19"/>
      <c r="I40" s="19"/>
    </row>
    <row r="41" spans="1:9" ht="25.5" x14ac:dyDescent="0.25">
      <c r="A41" s="16" t="s">
        <v>62</v>
      </c>
      <c r="B41" s="8" t="s">
        <v>63</v>
      </c>
      <c r="C41" s="20" t="s">
        <v>14</v>
      </c>
      <c r="D41" s="20"/>
      <c r="E41" s="18"/>
      <c r="F41" s="17"/>
      <c r="G41" s="19">
        <v>31199.67</v>
      </c>
      <c r="H41" s="19"/>
      <c r="I41" s="19"/>
    </row>
    <row r="42" spans="1:9" ht="25.5" x14ac:dyDescent="0.25">
      <c r="A42" s="16" t="s">
        <v>62</v>
      </c>
      <c r="B42" s="8" t="s">
        <v>64</v>
      </c>
      <c r="C42" s="20" t="s">
        <v>14</v>
      </c>
      <c r="D42" s="20"/>
      <c r="E42" s="18"/>
      <c r="F42" s="17"/>
      <c r="G42" s="19">
        <v>31199.67</v>
      </c>
      <c r="H42" s="19"/>
      <c r="I42" s="19"/>
    </row>
    <row r="43" spans="1:9" x14ac:dyDescent="0.25">
      <c r="A43" s="16" t="s">
        <v>65</v>
      </c>
      <c r="B43" s="8" t="s">
        <v>66</v>
      </c>
      <c r="C43" s="17">
        <v>180000</v>
      </c>
      <c r="D43" s="17">
        <v>2925400</v>
      </c>
      <c r="E43" s="18">
        <f t="shared" si="0"/>
        <v>1625.2222222222222</v>
      </c>
      <c r="F43" s="17">
        <f t="shared" si="1"/>
        <v>2745400</v>
      </c>
      <c r="G43" s="19">
        <v>2925451.23</v>
      </c>
      <c r="H43" s="19">
        <f t="shared" ref="H43:H44" si="4">G43/C43*100</f>
        <v>1625.2506833333332</v>
      </c>
      <c r="I43" s="19">
        <f t="shared" ref="I43:I44" si="5">G43/D43*100</f>
        <v>100.00175121350927</v>
      </c>
    </row>
    <row r="44" spans="1:9" x14ac:dyDescent="0.25">
      <c r="A44" s="16" t="s">
        <v>65</v>
      </c>
      <c r="B44" s="8" t="s">
        <v>67</v>
      </c>
      <c r="C44" s="17">
        <v>180000</v>
      </c>
      <c r="D44" s="17">
        <v>2925400</v>
      </c>
      <c r="E44" s="18">
        <f t="shared" si="0"/>
        <v>1625.2222222222222</v>
      </c>
      <c r="F44" s="17">
        <f t="shared" si="1"/>
        <v>2745400</v>
      </c>
      <c r="G44" s="19">
        <v>2925451.23</v>
      </c>
      <c r="H44" s="19">
        <f t="shared" si="4"/>
        <v>1625.2506833333332</v>
      </c>
      <c r="I44" s="19">
        <f t="shared" si="5"/>
        <v>100.00175121350927</v>
      </c>
    </row>
    <row r="45" spans="1:9" ht="38.25" x14ac:dyDescent="0.25">
      <c r="A45" s="16" t="s">
        <v>68</v>
      </c>
      <c r="B45" s="8" t="s">
        <v>69</v>
      </c>
      <c r="C45" s="17">
        <v>4408200</v>
      </c>
      <c r="D45" s="17">
        <v>4908200</v>
      </c>
      <c r="E45" s="18">
        <f t="shared" si="0"/>
        <v>111.34249807177532</v>
      </c>
      <c r="F45" s="17">
        <f t="shared" si="1"/>
        <v>500000</v>
      </c>
      <c r="G45" s="19">
        <v>4468907.82</v>
      </c>
      <c r="H45" s="19">
        <f t="shared" si="2"/>
        <v>101.37715666258337</v>
      </c>
      <c r="I45" s="19">
        <f t="shared" si="3"/>
        <v>91.049831302717905</v>
      </c>
    </row>
    <row r="46" spans="1:9" ht="51" x14ac:dyDescent="0.25">
      <c r="A46" s="16" t="s">
        <v>70</v>
      </c>
      <c r="B46" s="8" t="s">
        <v>71</v>
      </c>
      <c r="C46" s="17">
        <v>4408200</v>
      </c>
      <c r="D46" s="17">
        <v>4908200</v>
      </c>
      <c r="E46" s="18">
        <f t="shared" si="0"/>
        <v>111.34249807177532</v>
      </c>
      <c r="F46" s="17">
        <f t="shared" si="1"/>
        <v>500000</v>
      </c>
      <c r="G46" s="19">
        <v>4468907.82</v>
      </c>
      <c r="H46" s="19">
        <f t="shared" si="2"/>
        <v>101.37715666258337</v>
      </c>
      <c r="I46" s="19">
        <f t="shared" si="3"/>
        <v>91.049831302717905</v>
      </c>
    </row>
    <row r="47" spans="1:9" x14ac:dyDescent="0.25">
      <c r="A47" s="16" t="s">
        <v>72</v>
      </c>
      <c r="B47" s="8" t="s">
        <v>73</v>
      </c>
      <c r="C47" s="17">
        <v>21559800</v>
      </c>
      <c r="D47" s="19">
        <f>D48+D50</f>
        <v>21559800</v>
      </c>
      <c r="E47" s="18">
        <f t="shared" si="0"/>
        <v>100</v>
      </c>
      <c r="F47" s="17">
        <f t="shared" si="1"/>
        <v>0</v>
      </c>
      <c r="G47" s="19">
        <f>G48+G50</f>
        <v>19065369.579999998</v>
      </c>
      <c r="H47" s="19">
        <f t="shared" si="2"/>
        <v>88.430178294789357</v>
      </c>
      <c r="I47" s="19">
        <f t="shared" si="3"/>
        <v>88.430178294789357</v>
      </c>
    </row>
    <row r="48" spans="1:9" x14ac:dyDescent="0.25">
      <c r="A48" s="16" t="s">
        <v>74</v>
      </c>
      <c r="B48" s="8" t="s">
        <v>75</v>
      </c>
      <c r="C48" s="17">
        <v>11247800</v>
      </c>
      <c r="D48" s="19">
        <f>D49</f>
        <v>11247800</v>
      </c>
      <c r="E48" s="18">
        <f t="shared" si="0"/>
        <v>100</v>
      </c>
      <c r="F48" s="17">
        <f t="shared" si="1"/>
        <v>0</v>
      </c>
      <c r="G48" s="19">
        <f>G49</f>
        <v>9148753.6099999994</v>
      </c>
      <c r="H48" s="19">
        <f t="shared" si="2"/>
        <v>81.338160440263877</v>
      </c>
      <c r="I48" s="19">
        <f t="shared" si="3"/>
        <v>81.338160440263877</v>
      </c>
    </row>
    <row r="49" spans="1:9" ht="63.75" x14ac:dyDescent="0.25">
      <c r="A49" s="16" t="s">
        <v>76</v>
      </c>
      <c r="B49" s="8" t="s">
        <v>77</v>
      </c>
      <c r="C49" s="17">
        <v>11247800</v>
      </c>
      <c r="D49" s="17">
        <v>11247800</v>
      </c>
      <c r="E49" s="18">
        <f t="shared" si="0"/>
        <v>100</v>
      </c>
      <c r="F49" s="17">
        <f t="shared" si="1"/>
        <v>0</v>
      </c>
      <c r="G49" s="19">
        <v>9148753.6099999994</v>
      </c>
      <c r="H49" s="19">
        <f t="shared" si="2"/>
        <v>81.338160440263877</v>
      </c>
      <c r="I49" s="19">
        <f t="shared" si="3"/>
        <v>81.338160440263877</v>
      </c>
    </row>
    <row r="50" spans="1:9" x14ac:dyDescent="0.25">
      <c r="A50" s="16" t="s">
        <v>78</v>
      </c>
      <c r="B50" s="8" t="s">
        <v>79</v>
      </c>
      <c r="C50" s="17">
        <v>10312000</v>
      </c>
      <c r="D50" s="19">
        <f>D51+D53</f>
        <v>10312000</v>
      </c>
      <c r="E50" s="18">
        <f t="shared" si="0"/>
        <v>100</v>
      </c>
      <c r="F50" s="17">
        <f t="shared" si="1"/>
        <v>0</v>
      </c>
      <c r="G50" s="19">
        <f>G51+G53</f>
        <v>9916615.9700000007</v>
      </c>
      <c r="H50" s="19">
        <f t="shared" si="2"/>
        <v>96.165787141194741</v>
      </c>
      <c r="I50" s="19">
        <f t="shared" si="3"/>
        <v>96.165787141194741</v>
      </c>
    </row>
    <row r="51" spans="1:9" x14ac:dyDescent="0.25">
      <c r="A51" s="16" t="s">
        <v>80</v>
      </c>
      <c r="B51" s="8" t="s">
        <v>81</v>
      </c>
      <c r="C51" s="17">
        <v>4475300</v>
      </c>
      <c r="D51" s="17">
        <v>4475300</v>
      </c>
      <c r="E51" s="18">
        <f t="shared" si="0"/>
        <v>100</v>
      </c>
      <c r="F51" s="17">
        <f t="shared" si="1"/>
        <v>0</v>
      </c>
      <c r="G51" s="19">
        <v>4217005.7300000004</v>
      </c>
      <c r="H51" s="19">
        <f t="shared" si="2"/>
        <v>94.228447925278758</v>
      </c>
      <c r="I51" s="19">
        <f t="shared" si="3"/>
        <v>94.228447925278758</v>
      </c>
    </row>
    <row r="52" spans="1:9" ht="51" x14ac:dyDescent="0.25">
      <c r="A52" s="16" t="s">
        <v>82</v>
      </c>
      <c r="B52" s="8" t="s">
        <v>83</v>
      </c>
      <c r="C52" s="17">
        <v>4475300</v>
      </c>
      <c r="D52" s="17">
        <v>4475300</v>
      </c>
      <c r="E52" s="18">
        <f t="shared" si="0"/>
        <v>100</v>
      </c>
      <c r="F52" s="17">
        <f t="shared" si="1"/>
        <v>0</v>
      </c>
      <c r="G52" s="19">
        <v>4217005.7300000004</v>
      </c>
      <c r="H52" s="19">
        <f t="shared" si="2"/>
        <v>94.228447925278758</v>
      </c>
      <c r="I52" s="19">
        <f t="shared" si="3"/>
        <v>94.228447925278758</v>
      </c>
    </row>
    <row r="53" spans="1:9" x14ac:dyDescent="0.25">
      <c r="A53" s="16" t="s">
        <v>84</v>
      </c>
      <c r="B53" s="8" t="s">
        <v>85</v>
      </c>
      <c r="C53" s="17">
        <v>5836700</v>
      </c>
      <c r="D53" s="17">
        <v>5836700</v>
      </c>
      <c r="E53" s="18">
        <f t="shared" si="0"/>
        <v>100</v>
      </c>
      <c r="F53" s="17">
        <f t="shared" si="1"/>
        <v>0</v>
      </c>
      <c r="G53" s="19">
        <v>5699610.2400000002</v>
      </c>
      <c r="H53" s="19">
        <f t="shared" si="2"/>
        <v>97.651245395514593</v>
      </c>
      <c r="I53" s="19">
        <f t="shared" si="3"/>
        <v>97.651245395514593</v>
      </c>
    </row>
    <row r="54" spans="1:9" ht="51" x14ac:dyDescent="0.25">
      <c r="A54" s="16" t="s">
        <v>86</v>
      </c>
      <c r="B54" s="8" t="s">
        <v>87</v>
      </c>
      <c r="C54" s="17">
        <v>5836700</v>
      </c>
      <c r="D54" s="17">
        <v>5836700</v>
      </c>
      <c r="E54" s="18">
        <f t="shared" si="0"/>
        <v>100</v>
      </c>
      <c r="F54" s="17">
        <f t="shared" si="1"/>
        <v>0</v>
      </c>
      <c r="G54" s="19">
        <v>5699610.2400000002</v>
      </c>
      <c r="H54" s="19">
        <f t="shared" si="2"/>
        <v>97.651245395514593</v>
      </c>
      <c r="I54" s="19">
        <f t="shared" si="3"/>
        <v>97.651245395514593</v>
      </c>
    </row>
    <row r="55" spans="1:9" x14ac:dyDescent="0.25">
      <c r="A55" s="16" t="s">
        <v>88</v>
      </c>
      <c r="B55" s="8" t="s">
        <v>89</v>
      </c>
      <c r="C55" s="17">
        <v>2508700</v>
      </c>
      <c r="D55" s="17">
        <v>3008700</v>
      </c>
      <c r="E55" s="18">
        <f t="shared" si="0"/>
        <v>119.93064136803922</v>
      </c>
      <c r="F55" s="17">
        <f t="shared" si="1"/>
        <v>500000</v>
      </c>
      <c r="G55" s="19">
        <f>G56+G58</f>
        <v>3075663.97</v>
      </c>
      <c r="H55" s="19">
        <f t="shared" si="2"/>
        <v>122.5999111093395</v>
      </c>
      <c r="I55" s="19">
        <f t="shared" si="3"/>
        <v>102.22567786751755</v>
      </c>
    </row>
    <row r="56" spans="1:9" ht="38.25" x14ac:dyDescent="0.25">
      <c r="A56" s="16" t="s">
        <v>90</v>
      </c>
      <c r="B56" s="8" t="s">
        <v>91</v>
      </c>
      <c r="C56" s="17">
        <v>2508700</v>
      </c>
      <c r="D56" s="17">
        <v>3008700</v>
      </c>
      <c r="E56" s="18">
        <f t="shared" si="0"/>
        <v>119.93064136803922</v>
      </c>
      <c r="F56" s="17">
        <f t="shared" si="1"/>
        <v>500000</v>
      </c>
      <c r="G56" s="19">
        <v>3071593.97</v>
      </c>
      <c r="H56" s="19">
        <f t="shared" si="2"/>
        <v>122.43767568860366</v>
      </c>
      <c r="I56" s="19">
        <f t="shared" si="3"/>
        <v>102.09040349652673</v>
      </c>
    </row>
    <row r="57" spans="1:9" ht="63.75" x14ac:dyDescent="0.25">
      <c r="A57" s="16" t="s">
        <v>92</v>
      </c>
      <c r="B57" s="8" t="s">
        <v>93</v>
      </c>
      <c r="C57" s="17">
        <v>2508700</v>
      </c>
      <c r="D57" s="17">
        <v>3008700</v>
      </c>
      <c r="E57" s="18">
        <f t="shared" si="0"/>
        <v>119.93064136803922</v>
      </c>
      <c r="F57" s="17">
        <f t="shared" si="1"/>
        <v>500000</v>
      </c>
      <c r="G57" s="19">
        <v>3071593.97</v>
      </c>
      <c r="H57" s="19">
        <f t="shared" si="2"/>
        <v>122.43767568860366</v>
      </c>
      <c r="I57" s="19">
        <f t="shared" si="3"/>
        <v>102.09040349652673</v>
      </c>
    </row>
    <row r="58" spans="1:9" ht="64.5" x14ac:dyDescent="0.25">
      <c r="A58" s="21" t="s">
        <v>149</v>
      </c>
      <c r="B58" s="22" t="s">
        <v>148</v>
      </c>
      <c r="C58" s="17"/>
      <c r="D58" s="17" t="s">
        <v>14</v>
      </c>
      <c r="E58" s="18"/>
      <c r="F58" s="17"/>
      <c r="G58" s="19">
        <v>4070</v>
      </c>
      <c r="H58" s="19"/>
      <c r="I58" s="19"/>
    </row>
    <row r="59" spans="1:9" ht="51.75" x14ac:dyDescent="0.25">
      <c r="A59" s="21" t="s">
        <v>158</v>
      </c>
      <c r="B59" s="23" t="s">
        <v>162</v>
      </c>
      <c r="C59" s="17"/>
      <c r="D59" s="17"/>
      <c r="E59" s="18"/>
      <c r="F59" s="17"/>
      <c r="G59" s="19">
        <v>400</v>
      </c>
      <c r="H59" s="19"/>
      <c r="I59" s="19"/>
    </row>
    <row r="60" spans="1:9" ht="39" x14ac:dyDescent="0.25">
      <c r="A60" s="21" t="s">
        <v>159</v>
      </c>
      <c r="B60" s="23" t="s">
        <v>163</v>
      </c>
      <c r="C60" s="17"/>
      <c r="D60" s="17"/>
      <c r="E60" s="18"/>
      <c r="F60" s="17"/>
      <c r="G60" s="19">
        <v>400</v>
      </c>
      <c r="H60" s="19"/>
      <c r="I60" s="19"/>
    </row>
    <row r="61" spans="1:9" ht="64.5" x14ac:dyDescent="0.25">
      <c r="A61" s="21" t="s">
        <v>160</v>
      </c>
      <c r="B61" s="23" t="s">
        <v>164</v>
      </c>
      <c r="C61" s="17"/>
      <c r="D61" s="17"/>
      <c r="E61" s="18"/>
      <c r="F61" s="17"/>
      <c r="G61" s="19">
        <v>400</v>
      </c>
      <c r="H61" s="19"/>
      <c r="I61" s="19"/>
    </row>
    <row r="62" spans="1:9" ht="90" x14ac:dyDescent="0.25">
      <c r="A62" s="21" t="s">
        <v>161</v>
      </c>
      <c r="B62" s="23" t="s">
        <v>165</v>
      </c>
      <c r="C62" s="17"/>
      <c r="D62" s="17"/>
      <c r="E62" s="18"/>
      <c r="F62" s="17"/>
      <c r="G62" s="19">
        <v>400</v>
      </c>
      <c r="H62" s="19"/>
      <c r="I62" s="19"/>
    </row>
    <row r="63" spans="1:9" ht="63.75" x14ac:dyDescent="0.25">
      <c r="A63" s="16" t="s">
        <v>94</v>
      </c>
      <c r="B63" s="8" t="s">
        <v>95</v>
      </c>
      <c r="C63" s="17">
        <v>7740000</v>
      </c>
      <c r="D63" s="17">
        <v>7740000</v>
      </c>
      <c r="E63" s="18">
        <f t="shared" si="0"/>
        <v>100</v>
      </c>
      <c r="F63" s="17">
        <f t="shared" si="1"/>
        <v>0</v>
      </c>
      <c r="G63" s="19">
        <f>G64+G65</f>
        <v>7618699.6100000003</v>
      </c>
      <c r="H63" s="19">
        <f t="shared" si="2"/>
        <v>98.43281149870802</v>
      </c>
      <c r="I63" s="19">
        <f t="shared" si="3"/>
        <v>98.43281149870802</v>
      </c>
    </row>
    <row r="64" spans="1:9" ht="127.5" x14ac:dyDescent="0.25">
      <c r="A64" s="16" t="s">
        <v>96</v>
      </c>
      <c r="B64" s="8" t="s">
        <v>97</v>
      </c>
      <c r="C64" s="17">
        <v>6862600</v>
      </c>
      <c r="D64" s="17">
        <v>6862600</v>
      </c>
      <c r="E64" s="18">
        <f t="shared" si="0"/>
        <v>100</v>
      </c>
      <c r="F64" s="17">
        <f t="shared" si="1"/>
        <v>0</v>
      </c>
      <c r="G64" s="19">
        <v>6521761.04</v>
      </c>
      <c r="H64" s="19">
        <f t="shared" si="2"/>
        <v>95.033384431556556</v>
      </c>
      <c r="I64" s="19">
        <f t="shared" si="3"/>
        <v>95.033384431556556</v>
      </c>
    </row>
    <row r="65" spans="1:9" ht="114.75" x14ac:dyDescent="0.25">
      <c r="A65" s="16" t="s">
        <v>98</v>
      </c>
      <c r="B65" s="8" t="s">
        <v>99</v>
      </c>
      <c r="C65" s="17">
        <v>877400</v>
      </c>
      <c r="D65" s="17">
        <v>877400</v>
      </c>
      <c r="E65" s="18">
        <f t="shared" si="0"/>
        <v>100</v>
      </c>
      <c r="F65" s="17">
        <f t="shared" si="1"/>
        <v>0</v>
      </c>
      <c r="G65" s="19">
        <v>1096938.57</v>
      </c>
      <c r="H65" s="19">
        <f t="shared" si="2"/>
        <v>125.02149190790975</v>
      </c>
      <c r="I65" s="19">
        <f t="shared" si="3"/>
        <v>125.02149190790975</v>
      </c>
    </row>
    <row r="66" spans="1:9" ht="25.5" x14ac:dyDescent="0.25">
      <c r="A66" s="16" t="s">
        <v>100</v>
      </c>
      <c r="B66" s="8" t="s">
        <v>101</v>
      </c>
      <c r="C66" s="17">
        <v>164100</v>
      </c>
      <c r="D66" s="17">
        <v>164100</v>
      </c>
      <c r="E66" s="18">
        <f t="shared" si="0"/>
        <v>100</v>
      </c>
      <c r="F66" s="17">
        <f t="shared" si="1"/>
        <v>0</v>
      </c>
      <c r="G66" s="19">
        <f>G67</f>
        <v>-28911.58</v>
      </c>
      <c r="H66" s="19">
        <f>G66/C66*100</f>
        <v>-17.618269347958563</v>
      </c>
      <c r="I66" s="19">
        <f t="shared" ref="I66:I67" si="6">G66/D66*100</f>
        <v>-17.618269347958563</v>
      </c>
    </row>
    <row r="67" spans="1:9" ht="25.5" x14ac:dyDescent="0.25">
      <c r="A67" s="16" t="s">
        <v>102</v>
      </c>
      <c r="B67" s="8" t="s">
        <v>103</v>
      </c>
      <c r="C67" s="17">
        <v>164100</v>
      </c>
      <c r="D67" s="17">
        <v>164100</v>
      </c>
      <c r="E67" s="18">
        <f t="shared" si="0"/>
        <v>100</v>
      </c>
      <c r="F67" s="17">
        <f t="shared" si="1"/>
        <v>0</v>
      </c>
      <c r="G67" s="19">
        <v>-28911.58</v>
      </c>
      <c r="H67" s="19">
        <f t="shared" ref="H66:H67" si="7">G67/C67*100</f>
        <v>-17.618269347958563</v>
      </c>
      <c r="I67" s="19">
        <f t="shared" si="6"/>
        <v>-17.618269347958563</v>
      </c>
    </row>
    <row r="68" spans="1:9" ht="38.25" x14ac:dyDescent="0.25">
      <c r="A68" s="16" t="s">
        <v>104</v>
      </c>
      <c r="B68" s="8" t="s">
        <v>105</v>
      </c>
      <c r="C68" s="17">
        <v>400900</v>
      </c>
      <c r="D68" s="19">
        <f>D69</f>
        <v>25419352.879999999</v>
      </c>
      <c r="E68" s="18">
        <f t="shared" si="0"/>
        <v>6340.5719331504115</v>
      </c>
      <c r="F68" s="17">
        <f t="shared" si="1"/>
        <v>25018452.879999999</v>
      </c>
      <c r="G68" s="19">
        <f>G69</f>
        <v>26914324.079999998</v>
      </c>
      <c r="H68" s="19">
        <f t="shared" si="2"/>
        <v>6713.4756996757287</v>
      </c>
      <c r="I68" s="19">
        <f t="shared" si="3"/>
        <v>105.88123233135587</v>
      </c>
    </row>
    <row r="69" spans="1:9" ht="25.5" x14ac:dyDescent="0.25">
      <c r="A69" s="16" t="s">
        <v>106</v>
      </c>
      <c r="B69" s="8" t="s">
        <v>107</v>
      </c>
      <c r="C69" s="17">
        <v>400900</v>
      </c>
      <c r="D69" s="17">
        <v>25419352.879999999</v>
      </c>
      <c r="E69" s="18">
        <f t="shared" si="0"/>
        <v>6340.5719331504115</v>
      </c>
      <c r="F69" s="17">
        <f t="shared" si="1"/>
        <v>25018452.879999999</v>
      </c>
      <c r="G69" s="19">
        <v>26914324.079999998</v>
      </c>
      <c r="H69" s="19">
        <f t="shared" si="2"/>
        <v>6713.4756996757287</v>
      </c>
      <c r="I69" s="19">
        <f t="shared" si="3"/>
        <v>105.88123233135587</v>
      </c>
    </row>
    <row r="70" spans="1:9" ht="38.25" x14ac:dyDescent="0.25">
      <c r="A70" s="16" t="s">
        <v>108</v>
      </c>
      <c r="B70" s="8" t="s">
        <v>109</v>
      </c>
      <c r="C70" s="17">
        <v>3000000</v>
      </c>
      <c r="D70" s="17">
        <v>3000000</v>
      </c>
      <c r="E70" s="18">
        <f t="shared" si="0"/>
        <v>100</v>
      </c>
      <c r="F70" s="17">
        <f t="shared" si="1"/>
        <v>0</v>
      </c>
      <c r="G70" s="19">
        <v>1543100.34</v>
      </c>
      <c r="H70" s="19">
        <f t="shared" si="2"/>
        <v>51.436678000000001</v>
      </c>
      <c r="I70" s="19">
        <f t="shared" si="3"/>
        <v>51.436678000000001</v>
      </c>
    </row>
    <row r="71" spans="1:9" ht="102" x14ac:dyDescent="0.25">
      <c r="A71" s="16" t="s">
        <v>110</v>
      </c>
      <c r="B71" s="8" t="s">
        <v>111</v>
      </c>
      <c r="C71" s="17">
        <v>500000</v>
      </c>
      <c r="D71" s="17">
        <v>500000</v>
      </c>
      <c r="E71" s="18">
        <f t="shared" si="0"/>
        <v>100</v>
      </c>
      <c r="F71" s="17">
        <f t="shared" si="1"/>
        <v>0</v>
      </c>
      <c r="G71" s="19">
        <v>269200</v>
      </c>
      <c r="H71" s="19">
        <f t="shared" ref="H71" si="8">G71/C71*100</f>
        <v>53.839999999999996</v>
      </c>
      <c r="I71" s="19">
        <f t="shared" ref="I71" si="9">G71/D71*100</f>
        <v>53.839999999999996</v>
      </c>
    </row>
    <row r="72" spans="1:9" ht="51" x14ac:dyDescent="0.25">
      <c r="A72" s="16" t="s">
        <v>112</v>
      </c>
      <c r="B72" s="8" t="s">
        <v>113</v>
      </c>
      <c r="C72" s="17">
        <v>2500000</v>
      </c>
      <c r="D72" s="17">
        <v>2500000</v>
      </c>
      <c r="E72" s="18">
        <f t="shared" si="0"/>
        <v>100</v>
      </c>
      <c r="F72" s="17">
        <f t="shared" si="1"/>
        <v>0</v>
      </c>
      <c r="G72" s="19">
        <v>1267900.3400000001</v>
      </c>
      <c r="H72" s="19">
        <f t="shared" si="2"/>
        <v>50.716013599999997</v>
      </c>
      <c r="I72" s="19">
        <f>G72/D72*100</f>
        <v>50.716013599999997</v>
      </c>
    </row>
    <row r="73" spans="1:9" ht="38.25" x14ac:dyDescent="0.25">
      <c r="A73" s="16" t="s">
        <v>114</v>
      </c>
      <c r="B73" s="8" t="s">
        <v>115</v>
      </c>
      <c r="C73" s="20" t="s">
        <v>14</v>
      </c>
      <c r="D73" s="20" t="s">
        <v>14</v>
      </c>
      <c r="E73" s="18"/>
      <c r="F73" s="17"/>
      <c r="G73" s="19">
        <v>6000</v>
      </c>
      <c r="H73" s="19"/>
      <c r="I73" s="19"/>
    </row>
    <row r="74" spans="1:9" ht="25.5" x14ac:dyDescent="0.25">
      <c r="A74" s="16" t="s">
        <v>116</v>
      </c>
      <c r="B74" s="8" t="s">
        <v>117</v>
      </c>
      <c r="C74" s="17">
        <v>454200</v>
      </c>
      <c r="D74" s="17">
        <v>997800</v>
      </c>
      <c r="E74" s="18">
        <f t="shared" si="0"/>
        <v>219.68295904887714</v>
      </c>
      <c r="F74" s="17">
        <f t="shared" si="1"/>
        <v>543600</v>
      </c>
      <c r="G74" s="19">
        <v>1506951.55</v>
      </c>
      <c r="H74" s="19">
        <f t="shared" si="2"/>
        <v>331.78149493615149</v>
      </c>
      <c r="I74" s="19">
        <f t="shared" si="3"/>
        <v>151.02741531369014</v>
      </c>
    </row>
    <row r="75" spans="1:9" x14ac:dyDescent="0.25">
      <c r="A75" s="16" t="s">
        <v>118</v>
      </c>
      <c r="B75" s="8" t="s">
        <v>119</v>
      </c>
      <c r="C75" s="20" t="s">
        <v>14</v>
      </c>
      <c r="D75" s="17">
        <v>1060693</v>
      </c>
      <c r="E75" s="18"/>
      <c r="F75" s="17"/>
      <c r="G75" s="19">
        <v>1147068.3700000001</v>
      </c>
      <c r="H75" s="19"/>
      <c r="I75" s="19"/>
    </row>
    <row r="76" spans="1:9" x14ac:dyDescent="0.25">
      <c r="A76" s="10" t="s">
        <v>120</v>
      </c>
      <c r="B76" s="11" t="s">
        <v>121</v>
      </c>
      <c r="C76" s="12">
        <v>837919000</v>
      </c>
      <c r="D76" s="12">
        <f>D77+D87+D92+D93</f>
        <v>1158100976.4499998</v>
      </c>
      <c r="E76" s="13">
        <f t="shared" si="0"/>
        <v>138.21156656550332</v>
      </c>
      <c r="F76" s="12">
        <f t="shared" si="1"/>
        <v>320181976.44999981</v>
      </c>
      <c r="G76" s="14">
        <f>G77+G84+G87+G90+G92+G93</f>
        <v>969610384.27999997</v>
      </c>
      <c r="H76" s="14">
        <f t="shared" si="2"/>
        <v>115.71648145942508</v>
      </c>
      <c r="I76" s="14">
        <f t="shared" si="3"/>
        <v>83.724166026714528</v>
      </c>
    </row>
    <row r="77" spans="1:9" ht="51" x14ac:dyDescent="0.25">
      <c r="A77" s="16" t="s">
        <v>122</v>
      </c>
      <c r="B77" s="8" t="s">
        <v>123</v>
      </c>
      <c r="C77" s="17">
        <v>837919000</v>
      </c>
      <c r="D77" s="17">
        <f>D78+D81+D82+D83</f>
        <v>1158353459.4199998</v>
      </c>
      <c r="E77" s="18">
        <f t="shared" si="0"/>
        <v>138.24169871073454</v>
      </c>
      <c r="F77" s="17">
        <f t="shared" si="1"/>
        <v>320434459.41999984</v>
      </c>
      <c r="G77" s="19">
        <f>G78+G81+G82+G83</f>
        <v>969862867.25</v>
      </c>
      <c r="H77" s="19">
        <f t="shared" si="2"/>
        <v>115.7466136046563</v>
      </c>
      <c r="I77" s="19">
        <f t="shared" si="3"/>
        <v>83.72771362340653</v>
      </c>
    </row>
    <row r="78" spans="1:9" ht="25.5" x14ac:dyDescent="0.25">
      <c r="A78" s="16" t="s">
        <v>124</v>
      </c>
      <c r="B78" s="8" t="s">
        <v>125</v>
      </c>
      <c r="C78" s="17">
        <v>225586400</v>
      </c>
      <c r="D78" s="17">
        <v>225586400</v>
      </c>
      <c r="E78" s="18">
        <f t="shared" si="0"/>
        <v>100</v>
      </c>
      <c r="F78" s="17">
        <f t="shared" si="1"/>
        <v>0</v>
      </c>
      <c r="G78" s="19">
        <v>202098313.09</v>
      </c>
      <c r="H78" s="19">
        <f t="shared" si="2"/>
        <v>89.587986283747597</v>
      </c>
      <c r="I78" s="19">
        <f t="shared" si="3"/>
        <v>89.587986283747597</v>
      </c>
    </row>
    <row r="79" spans="1:9" ht="51" x14ac:dyDescent="0.25">
      <c r="A79" s="16" t="s">
        <v>126</v>
      </c>
      <c r="B79" s="8" t="s">
        <v>127</v>
      </c>
      <c r="C79" s="17">
        <v>144283700</v>
      </c>
      <c r="D79" s="17">
        <v>144283700</v>
      </c>
      <c r="E79" s="18">
        <f t="shared" si="0"/>
        <v>100</v>
      </c>
      <c r="F79" s="17">
        <f t="shared" si="1"/>
        <v>0</v>
      </c>
      <c r="G79" s="19">
        <v>127570838.09</v>
      </c>
      <c r="H79" s="19">
        <f t="shared" si="2"/>
        <v>88.416666671287189</v>
      </c>
      <c r="I79" s="19">
        <f t="shared" si="3"/>
        <v>88.416666671287189</v>
      </c>
    </row>
    <row r="80" spans="1:9" ht="51" x14ac:dyDescent="0.25">
      <c r="A80" s="16" t="s">
        <v>128</v>
      </c>
      <c r="B80" s="8" t="s">
        <v>129</v>
      </c>
      <c r="C80" s="17">
        <v>81302700</v>
      </c>
      <c r="D80" s="17">
        <v>81302700</v>
      </c>
      <c r="E80" s="18">
        <f t="shared" si="0"/>
        <v>100</v>
      </c>
      <c r="F80" s="17">
        <f t="shared" si="1"/>
        <v>0</v>
      </c>
      <c r="G80" s="19">
        <v>74527475</v>
      </c>
      <c r="H80" s="19">
        <f t="shared" si="2"/>
        <v>91.666666666666657</v>
      </c>
      <c r="I80" s="19">
        <f t="shared" si="3"/>
        <v>91.666666666666657</v>
      </c>
    </row>
    <row r="81" spans="1:9" ht="38.25" x14ac:dyDescent="0.25">
      <c r="A81" s="16" t="s">
        <v>130</v>
      </c>
      <c r="B81" s="8" t="s">
        <v>131</v>
      </c>
      <c r="C81" s="17">
        <v>186731600</v>
      </c>
      <c r="D81" s="17">
        <v>452231418.86000001</v>
      </c>
      <c r="E81" s="18">
        <f t="shared" si="0"/>
        <v>242.18258658952209</v>
      </c>
      <c r="F81" s="17">
        <f t="shared" si="1"/>
        <v>265499818.86000001</v>
      </c>
      <c r="G81" s="19">
        <v>370983800.91000003</v>
      </c>
      <c r="H81" s="19">
        <f t="shared" ref="H81" si="10">G81/C81*100</f>
        <v>198.67221236791204</v>
      </c>
      <c r="I81" s="19">
        <f t="shared" ref="I81" si="11">G81/D81*100</f>
        <v>82.034061641534834</v>
      </c>
    </row>
    <row r="82" spans="1:9" ht="25.5" x14ac:dyDescent="0.25">
      <c r="A82" s="16" t="s">
        <v>132</v>
      </c>
      <c r="B82" s="8" t="s">
        <v>133</v>
      </c>
      <c r="C82" s="17">
        <v>425126600</v>
      </c>
      <c r="D82" s="17">
        <v>463729096.74000001</v>
      </c>
      <c r="E82" s="18">
        <f t="shared" si="0"/>
        <v>109.08023556747565</v>
      </c>
      <c r="F82" s="17">
        <f t="shared" si="1"/>
        <v>38602496.74000001</v>
      </c>
      <c r="G82" s="19">
        <v>381018988.14999998</v>
      </c>
      <c r="H82" s="19">
        <f t="shared" si="2"/>
        <v>89.624828968594301</v>
      </c>
      <c r="I82" s="19">
        <f t="shared" si="3"/>
        <v>82.164132211791468</v>
      </c>
    </row>
    <row r="83" spans="1:9" x14ac:dyDescent="0.25">
      <c r="A83" s="16" t="s">
        <v>134</v>
      </c>
      <c r="B83" s="8" t="s">
        <v>135</v>
      </c>
      <c r="C83" s="17">
        <v>474400</v>
      </c>
      <c r="D83" s="17">
        <v>16806543.82</v>
      </c>
      <c r="E83" s="18">
        <f t="shared" si="0"/>
        <v>3542.6947344013493</v>
      </c>
      <c r="F83" s="17">
        <f>D83-C83</f>
        <v>16332143.82</v>
      </c>
      <c r="G83" s="19">
        <v>15761765.1</v>
      </c>
      <c r="H83" s="19">
        <f t="shared" ref="H83" si="12">G83/C83*100</f>
        <v>3322.4631323777403</v>
      </c>
      <c r="I83" s="19">
        <f t="shared" ref="I83" si="13">G83/D83*100</f>
        <v>93.78350045559813</v>
      </c>
    </row>
    <row r="84" spans="1:9" ht="51.75" x14ac:dyDescent="0.25">
      <c r="A84" s="21" t="s">
        <v>170</v>
      </c>
      <c r="B84" s="23" t="s">
        <v>173</v>
      </c>
      <c r="C84" s="17"/>
      <c r="D84" s="17"/>
      <c r="E84" s="18"/>
      <c r="F84" s="17"/>
      <c r="G84" s="19">
        <v>33890</v>
      </c>
      <c r="H84" s="19"/>
      <c r="I84" s="19"/>
    </row>
    <row r="85" spans="1:9" ht="51.75" x14ac:dyDescent="0.25">
      <c r="A85" s="21" t="s">
        <v>171</v>
      </c>
      <c r="B85" s="23" t="s">
        <v>174</v>
      </c>
      <c r="C85" s="17"/>
      <c r="D85" s="17"/>
      <c r="E85" s="18"/>
      <c r="F85" s="17"/>
      <c r="G85" s="19">
        <v>33890</v>
      </c>
      <c r="H85" s="19"/>
      <c r="I85" s="19"/>
    </row>
    <row r="86" spans="1:9" ht="51.75" x14ac:dyDescent="0.25">
      <c r="A86" s="21" t="s">
        <v>172</v>
      </c>
      <c r="B86" s="23" t="s">
        <v>175</v>
      </c>
      <c r="C86" s="17"/>
      <c r="D86" s="17"/>
      <c r="E86" s="18"/>
      <c r="F86" s="17"/>
      <c r="G86" s="19">
        <v>33890</v>
      </c>
      <c r="H86" s="19"/>
      <c r="I86" s="19"/>
    </row>
    <row r="87" spans="1:9" ht="39" x14ac:dyDescent="0.25">
      <c r="A87" s="21" t="s">
        <v>150</v>
      </c>
      <c r="B87" s="23" t="s">
        <v>153</v>
      </c>
      <c r="C87" s="17"/>
      <c r="D87" s="17">
        <v>1435260</v>
      </c>
      <c r="E87" s="18"/>
      <c r="F87" s="17"/>
      <c r="G87" s="19">
        <v>1401370</v>
      </c>
      <c r="H87" s="19"/>
      <c r="I87" s="19">
        <f t="shared" ref="I84:I90" si="14">G87/D87*100</f>
        <v>97.638755347463174</v>
      </c>
    </row>
    <row r="88" spans="1:9" ht="39" x14ac:dyDescent="0.25">
      <c r="A88" s="21" t="s">
        <v>151</v>
      </c>
      <c r="B88" s="23" t="s">
        <v>154</v>
      </c>
      <c r="C88" s="17"/>
      <c r="D88" s="17">
        <v>1435260</v>
      </c>
      <c r="E88" s="18"/>
      <c r="F88" s="17"/>
      <c r="G88" s="19">
        <v>1401370</v>
      </c>
      <c r="H88" s="19"/>
      <c r="I88" s="19">
        <f t="shared" si="14"/>
        <v>97.638755347463174</v>
      </c>
    </row>
    <row r="89" spans="1:9" ht="39" x14ac:dyDescent="0.25">
      <c r="A89" s="21" t="s">
        <v>152</v>
      </c>
      <c r="B89" s="23" t="s">
        <v>155</v>
      </c>
      <c r="C89" s="17"/>
      <c r="D89" s="17">
        <v>1435260</v>
      </c>
      <c r="E89" s="18"/>
      <c r="F89" s="17"/>
      <c r="G89" s="19">
        <v>1401370</v>
      </c>
      <c r="H89" s="19"/>
      <c r="I89" s="19">
        <f t="shared" si="14"/>
        <v>97.638755347463174</v>
      </c>
    </row>
    <row r="90" spans="1:9" ht="141" x14ac:dyDescent="0.25">
      <c r="A90" s="21" t="s">
        <v>166</v>
      </c>
      <c r="B90" s="23" t="s">
        <v>168</v>
      </c>
      <c r="C90" s="17"/>
      <c r="D90" s="17"/>
      <c r="E90" s="18"/>
      <c r="F90" s="17"/>
      <c r="G90" s="19"/>
      <c r="H90" s="19"/>
      <c r="I90" s="19"/>
    </row>
    <row r="91" spans="1:9" ht="141" x14ac:dyDescent="0.25">
      <c r="A91" s="21" t="s">
        <v>167</v>
      </c>
      <c r="B91" s="23" t="s">
        <v>169</v>
      </c>
      <c r="C91" s="17"/>
      <c r="D91" s="17"/>
      <c r="E91" s="18"/>
      <c r="F91" s="17"/>
      <c r="G91" s="19"/>
      <c r="H91" s="19"/>
      <c r="I91" s="19"/>
    </row>
    <row r="92" spans="1:9" ht="102" x14ac:dyDescent="0.25">
      <c r="A92" s="16" t="s">
        <v>136</v>
      </c>
      <c r="B92" s="8" t="s">
        <v>137</v>
      </c>
      <c r="C92" s="20">
        <v>0</v>
      </c>
      <c r="D92" s="31">
        <v>16911257.989999998</v>
      </c>
      <c r="E92" s="18"/>
      <c r="F92" s="17"/>
      <c r="G92" s="19">
        <v>20336829.550000001</v>
      </c>
      <c r="H92" s="19"/>
      <c r="I92" s="19">
        <f>G92/D92*100</f>
        <v>120.25616049394799</v>
      </c>
    </row>
    <row r="93" spans="1:9" ht="63.75" x14ac:dyDescent="0.25">
      <c r="A93" s="16" t="s">
        <v>138</v>
      </c>
      <c r="B93" s="8" t="s">
        <v>139</v>
      </c>
      <c r="C93" s="17">
        <v>0</v>
      </c>
      <c r="D93" s="17">
        <v>-18599000.960000001</v>
      </c>
      <c r="E93" s="18"/>
      <c r="F93" s="17">
        <f>D93-C93</f>
        <v>-18599000.960000001</v>
      </c>
      <c r="G93" s="19">
        <v>-22024572.52</v>
      </c>
      <c r="H93" s="19"/>
      <c r="I93" s="19">
        <f>G93/D93*100</f>
        <v>118.41804066448094</v>
      </c>
    </row>
  </sheetData>
  <mergeCells count="20">
    <mergeCell ref="A6:B6"/>
    <mergeCell ref="C6:F6"/>
    <mergeCell ref="A3:B3"/>
    <mergeCell ref="C3:F3"/>
    <mergeCell ref="A4:B4"/>
    <mergeCell ref="C4:F4"/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январь-ноябрь 2022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Антонина Воробьева</cp:lastModifiedBy>
  <dcterms:created xsi:type="dcterms:W3CDTF">2022-03-21T11:13:11Z</dcterms:created>
  <dcterms:modified xsi:type="dcterms:W3CDTF">2022-12-15T12:06:42Z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