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Двойникова Л.Н\Мониторинг качества финансового менеджмента\за 2025 год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Y16" i="1" l="1"/>
  <c r="Y10" i="1"/>
  <c r="AV22" i="1" l="1"/>
  <c r="AT22" i="1"/>
  <c r="AF22" i="1"/>
  <c r="AE22" i="1"/>
  <c r="AU22" i="1" l="1"/>
  <c r="Y22" i="1"/>
  <c r="Z22" i="1"/>
  <c r="AA22" i="1"/>
  <c r="AB22" i="1"/>
  <c r="AC22" i="1"/>
  <c r="AD22" i="1"/>
  <c r="X22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F16" i="1"/>
  <c r="AQ10" i="1"/>
  <c r="AR10" i="1"/>
  <c r="AS10" i="1"/>
  <c r="AT10" i="1"/>
  <c r="AU10" i="1"/>
  <c r="AV10" i="1"/>
  <c r="AL10" i="1"/>
  <c r="AM10" i="1"/>
  <c r="AN10" i="1"/>
  <c r="AO10" i="1"/>
  <c r="AP10" i="1"/>
  <c r="AE10" i="1"/>
  <c r="AF10" i="1"/>
  <c r="AG10" i="1"/>
  <c r="AH10" i="1"/>
  <c r="AI10" i="1"/>
  <c r="AJ10" i="1"/>
  <c r="AK10" i="1"/>
  <c r="AC10" i="1"/>
  <c r="AD10" i="1"/>
  <c r="AA10" i="1"/>
  <c r="AB10" i="1"/>
  <c r="Z10" i="1"/>
  <c r="W10" i="1"/>
  <c r="X10" i="1"/>
  <c r="U10" i="1"/>
  <c r="V10" i="1"/>
  <c r="S10" i="1"/>
  <c r="T10" i="1"/>
  <c r="R10" i="1"/>
  <c r="O10" i="1"/>
  <c r="P10" i="1"/>
  <c r="N10" i="1"/>
  <c r="M10" i="1"/>
  <c r="L10" i="1"/>
  <c r="K10" i="1"/>
  <c r="I10" i="1"/>
  <c r="J10" i="1"/>
  <c r="I16" i="1"/>
  <c r="AW13" i="1"/>
  <c r="AR22" i="1" l="1"/>
  <c r="AQ22" i="1"/>
  <c r="AP22" i="1"/>
  <c r="R22" i="1"/>
  <c r="AW10" i="1" l="1"/>
  <c r="AW16" i="1"/>
  <c r="F22" i="1"/>
  <c r="T22" i="1"/>
  <c r="P22" i="1" l="1"/>
  <c r="AW22" i="1" l="1"/>
  <c r="AW12" i="1"/>
  <c r="AW14" i="1"/>
  <c r="AW15" i="1"/>
  <c r="AW17" i="1"/>
  <c r="AW18" i="1"/>
  <c r="AW19" i="1"/>
  <c r="AW20" i="1"/>
  <c r="AW11" i="1"/>
</calcChain>
</file>

<file path=xl/sharedStrings.xml><?xml version="1.0" encoding="utf-8"?>
<sst xmlns="http://schemas.openxmlformats.org/spreadsheetml/2006/main" count="98" uniqueCount="55">
  <si>
    <t>№</t>
  </si>
  <si>
    <t>Наименование главного распорядителя бюджетных средств бюджета Уренского муниципального округа</t>
  </si>
  <si>
    <t>Код ведомства (КВСР)</t>
  </si>
  <si>
    <t>Значение показателя</t>
  </si>
  <si>
    <t>Количество баллов</t>
  </si>
  <si>
    <t>1.1. Своевременность предоставления предварительного реестра расходных обязательств</t>
  </si>
  <si>
    <t>1.2. Полнота информации о расходных обязательствах</t>
  </si>
  <si>
    <t>1.3. Доля бюджетных ассигнований, представленных в программном виде</t>
  </si>
  <si>
    <t>1.4. Доля бюджетных ассигнований на предоставление муниципальных услуг в виде субсидий на выполнение муниципальных заданий</t>
  </si>
  <si>
    <t>2.1. Кассовое исполнение расходов</t>
  </si>
  <si>
    <t>2.2. Уровень исполнения муниципальных программ</t>
  </si>
  <si>
    <t>2.3. Качество исполнения расходов: наличие просроченной креди-торской задолженности</t>
  </si>
  <si>
    <t>2.4. Качество подготовки платежных документов</t>
  </si>
  <si>
    <t>3.1. Полнота зачисления платежей в бюджет округа по главному администратору доходов бюджета муниципального округа, объем невыясненных поступлений</t>
  </si>
  <si>
    <t>3.2. Отклонение кассового исполнения по доходам от прогноза по главному администратору доходов бюджета муниципального округа</t>
  </si>
  <si>
    <t>3.3. Эффективность управления дебиторской задолженностью по расчетам с дебиторами по доходам</t>
  </si>
  <si>
    <t>4.1.Методические рекомендации (указания ГРБС) по реализации учетной политики</t>
  </si>
  <si>
    <t>4.2. Соблюдение сроков предоставления ГРБС годовой отчетности</t>
  </si>
  <si>
    <t>4.3. Динамика объема материальных запасов</t>
  </si>
  <si>
    <t>5.1. Осуществление мероприятий внутреннего контроля</t>
  </si>
  <si>
    <t>5.2. Доля недостач и хищений денежных средств и материальных ценностей</t>
  </si>
  <si>
    <t>6.1. Исполнение планов финансово-хозяйственной деятельности по доходам (по всем видам финансового обеспечения)</t>
  </si>
  <si>
    <t>6.2. Уровень использования субсидий бюджетными и автономными учреждениями, предоставленных на выполнение муниципальных заданий</t>
  </si>
  <si>
    <t>6.3.Уровень подготовки платежных документов бюджетными и автономными учреждениями</t>
  </si>
  <si>
    <t>7.1. Нормативные затраты на оказание муниципальных услуг муниципальными учреждениями на очередной финансовый год и плановый период</t>
  </si>
  <si>
    <t>7.2. Нормативные затраты на обеспечение функций органов местного самоуправления, в том числе подведомственных им казенных учреждений</t>
  </si>
  <si>
    <t>7.3. Наличие порядка составления, утверждения и ведения бюджетных смет главным распорядителем бюджетных средств и подведомственных ему казенных учреждений</t>
  </si>
  <si>
    <t>Группа 1</t>
  </si>
  <si>
    <t>Управление финансов</t>
  </si>
  <si>
    <t>001</t>
  </si>
  <si>
    <t>Управление сельского хозяйства</t>
  </si>
  <si>
    <t>Совет депутатов Уренского муниципального округа</t>
  </si>
  <si>
    <t>Комитет по управлению  муниципальным имуществом</t>
  </si>
  <si>
    <t>2 группа</t>
  </si>
  <si>
    <t>Управление культуры, информационного обеспечения и молодежной политики</t>
  </si>
  <si>
    <t>Управление образования</t>
  </si>
  <si>
    <t>057</t>
  </si>
  <si>
    <t>074</t>
  </si>
  <si>
    <t>082</t>
  </si>
  <si>
    <t>330</t>
  </si>
  <si>
    <t>366</t>
  </si>
  <si>
    <t>Администраци Уренского муниципального округа</t>
  </si>
  <si>
    <t>487</t>
  </si>
  <si>
    <t>488</t>
  </si>
  <si>
    <t>Управление по работе с территориями и благоустройству</t>
  </si>
  <si>
    <t>Средний показатель по бюджету Уренского муниципального округа</t>
  </si>
  <si>
    <t>Итого по главному распорядителю бюджетных средств бюджета Уренского муниципального округа</t>
  </si>
  <si>
    <t>Отчет о результатах мониторинга качества финансового менеджмента, осуществляемого главными распорядителями бюджетных средств бюджета Уренского муниципального округа</t>
  </si>
  <si>
    <t>Приложение 3</t>
  </si>
  <si>
    <t xml:space="preserve">к положению об организации проведения мониторинга качества финансового менеджмента, </t>
  </si>
  <si>
    <t xml:space="preserve">осуществляемого главными распорядителями бюджетных средств бюджета Уренского </t>
  </si>
  <si>
    <t>муниципального округа Нижегородской области</t>
  </si>
  <si>
    <t>Управление капитального строительства и жилищно-коммунального хозяйства</t>
  </si>
  <si>
    <t>486</t>
  </si>
  <si>
    <r>
      <t xml:space="preserve">Периодичность: </t>
    </r>
    <r>
      <rPr>
        <u/>
        <sz val="12"/>
        <color theme="1"/>
        <rFont val="Times New Roman"/>
        <family val="1"/>
        <charset val="204"/>
      </rPr>
      <t xml:space="preserve">годовая  </t>
    </r>
    <r>
      <rPr>
        <sz val="12"/>
        <color theme="1"/>
        <rFont val="Times New Roman"/>
        <family val="1"/>
        <charset val="204"/>
      </rPr>
      <t xml:space="preserve">            за </t>
    </r>
    <r>
      <rPr>
        <u/>
        <sz val="12"/>
        <color theme="1"/>
        <rFont val="Times New Roman"/>
        <family val="1"/>
        <charset val="204"/>
      </rPr>
      <t>2025</t>
    </r>
    <r>
      <rPr>
        <sz val="12"/>
        <color theme="1"/>
        <rFont val="Times New Roman"/>
        <family val="1"/>
        <charset val="204"/>
      </rPr>
      <t xml:space="preserve">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</si>
</sst>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0" fontId="1" fillId="0" borderId="0" xfId="0" applyFont="1"/>
    <xf numFmtId="0" fontId="0" fillId="0" borderId="2" xfId="0" applyBorder="1"/>
    <xf numFmtId="0" fontId="0" fillId="0" borderId="0" xfId="0" applyBorder="1"/>
    <xf numFmtId="0" fontId="5" fillId="0" borderId="1" xfId="0" applyFont="1" applyFill="1" applyBorder="1"/>
    <xf numFmtId="0" fontId="3" fillId="0" borderId="1" xfId="0" applyFont="1" applyFill="1" applyBorder="1"/>
    <xf numFmtId="165" fontId="5" fillId="0" borderId="1" xfId="0" applyNumberFormat="1" applyFont="1" applyFill="1" applyBorder="1"/>
    <xf numFmtId="164" fontId="3" fillId="0" borderId="1" xfId="0" applyNumberFormat="1" applyFont="1" applyFill="1" applyBorder="1"/>
    <xf numFmtId="164" fontId="5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165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1" fontId="3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"/>
  <sheetViews>
    <sheetView tabSelected="1" topLeftCell="K7" workbookViewId="0">
      <selection activeCell="AB20" sqref="AB20"/>
    </sheetView>
  </sheetViews>
  <sheetFormatPr defaultRowHeight="15" x14ac:dyDescent="0.25"/>
  <cols>
    <col min="1" max="1" width="1.85546875" customWidth="1"/>
    <col min="2" max="2" width="6.42578125" customWidth="1"/>
    <col min="3" max="3" width="22.5703125" customWidth="1"/>
    <col min="4" max="4" width="10.85546875" customWidth="1"/>
    <col min="5" max="5" width="9.5703125" customWidth="1"/>
    <col min="6" max="6" width="13.5703125" customWidth="1"/>
    <col min="7" max="7" width="10.28515625" customWidth="1"/>
    <col min="8" max="8" width="10.7109375" customWidth="1"/>
    <col min="9" max="9" width="10.42578125" customWidth="1"/>
    <col min="10" max="10" width="11.140625" customWidth="1"/>
    <col min="11" max="11" width="10.42578125" customWidth="1"/>
    <col min="12" max="12" width="10.7109375" customWidth="1"/>
    <col min="13" max="13" width="10.28515625" customWidth="1"/>
    <col min="14" max="14" width="11.28515625" customWidth="1"/>
    <col min="15" max="15" width="10" customWidth="1"/>
    <col min="16" max="16" width="11" customWidth="1"/>
    <col min="17" max="17" width="10.28515625" customWidth="1"/>
    <col min="18" max="18" width="10.7109375" customWidth="1"/>
    <col min="19" max="19" width="10.85546875" customWidth="1"/>
    <col min="20" max="20" width="10.42578125" customWidth="1"/>
    <col min="21" max="21" width="11" customWidth="1"/>
    <col min="22" max="22" width="11.42578125" customWidth="1"/>
    <col min="23" max="24" width="11.28515625" customWidth="1"/>
    <col min="25" max="25" width="12.140625" customWidth="1"/>
    <col min="26" max="26" width="10.42578125" customWidth="1"/>
    <col min="27" max="27" width="10.85546875" customWidth="1"/>
    <col min="28" max="28" width="10.28515625" customWidth="1"/>
    <col min="29" max="29" width="10.7109375" customWidth="1"/>
    <col min="30" max="30" width="10.5703125" customWidth="1"/>
    <col min="31" max="32" width="10.85546875" customWidth="1"/>
    <col min="33" max="33" width="11.7109375" customWidth="1"/>
    <col min="34" max="34" width="11" customWidth="1"/>
    <col min="35" max="35" width="10.85546875" customWidth="1"/>
    <col min="36" max="36" width="11.42578125" customWidth="1"/>
    <col min="37" max="37" width="10.85546875" customWidth="1"/>
    <col min="38" max="38" width="11.140625" customWidth="1"/>
    <col min="39" max="39" width="11.28515625" customWidth="1"/>
    <col min="40" max="40" width="10.5703125" customWidth="1"/>
    <col min="41" max="41" width="11.140625" customWidth="1"/>
    <col min="42" max="42" width="11.42578125" customWidth="1"/>
    <col min="43" max="43" width="11.28515625" customWidth="1"/>
    <col min="44" max="45" width="11.140625" customWidth="1"/>
    <col min="46" max="46" width="10.28515625" customWidth="1"/>
    <col min="47" max="47" width="11.28515625" customWidth="1"/>
    <col min="48" max="48" width="11" customWidth="1"/>
    <col min="49" max="49" width="17" customWidth="1"/>
  </cols>
  <sheetData>
    <row r="1" spans="1:5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Q1" s="1"/>
      <c r="AR1" s="1"/>
      <c r="AS1" s="1"/>
      <c r="AT1" s="6" t="s">
        <v>48</v>
      </c>
      <c r="AU1" s="6"/>
      <c r="AV1" s="6"/>
      <c r="AW1" s="6"/>
    </row>
    <row r="2" spans="1:5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AQ2" s="25" t="s">
        <v>49</v>
      </c>
      <c r="AR2" s="25"/>
      <c r="AS2" s="25"/>
      <c r="AT2" s="25"/>
      <c r="AU2" s="25"/>
      <c r="AV2" s="25"/>
      <c r="AW2" s="25"/>
    </row>
    <row r="3" spans="1:5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AQ3" s="25" t="s">
        <v>50</v>
      </c>
      <c r="AR3" s="25"/>
      <c r="AS3" s="25"/>
      <c r="AT3" s="25"/>
      <c r="AU3" s="25"/>
      <c r="AV3" s="25"/>
      <c r="AW3" s="25"/>
    </row>
    <row r="4" spans="1:5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AQ4" s="25" t="s">
        <v>51</v>
      </c>
      <c r="AR4" s="25"/>
      <c r="AS4" s="25"/>
      <c r="AT4" s="25"/>
      <c r="AU4" s="25"/>
      <c r="AV4" s="25"/>
      <c r="AW4" s="25"/>
    </row>
    <row r="5" spans="1:52" ht="15.75" x14ac:dyDescent="0.25">
      <c r="A5" s="2"/>
      <c r="B5" s="27" t="s">
        <v>47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</row>
    <row r="6" spans="1:52" ht="15.75" x14ac:dyDescent="0.25">
      <c r="A6" s="2"/>
      <c r="B6" s="27" t="s">
        <v>54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</row>
    <row r="7" spans="1:5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52" ht="104.45" customHeight="1" x14ac:dyDescent="0.25">
      <c r="A8" s="2"/>
      <c r="B8" s="29" t="s">
        <v>0</v>
      </c>
      <c r="C8" s="26" t="s">
        <v>1</v>
      </c>
      <c r="D8" s="26" t="s">
        <v>2</v>
      </c>
      <c r="E8" s="28" t="s">
        <v>5</v>
      </c>
      <c r="F8" s="28"/>
      <c r="G8" s="28" t="s">
        <v>6</v>
      </c>
      <c r="H8" s="28"/>
      <c r="I8" s="28" t="s">
        <v>7</v>
      </c>
      <c r="J8" s="28"/>
      <c r="K8" s="26" t="s">
        <v>8</v>
      </c>
      <c r="L8" s="26"/>
      <c r="M8" s="26" t="s">
        <v>9</v>
      </c>
      <c r="N8" s="26"/>
      <c r="O8" s="26" t="s">
        <v>10</v>
      </c>
      <c r="P8" s="26"/>
      <c r="Q8" s="26" t="s">
        <v>11</v>
      </c>
      <c r="R8" s="26"/>
      <c r="S8" s="26" t="s">
        <v>12</v>
      </c>
      <c r="T8" s="26"/>
      <c r="U8" s="26" t="s">
        <v>13</v>
      </c>
      <c r="V8" s="26"/>
      <c r="W8" s="26" t="s">
        <v>14</v>
      </c>
      <c r="X8" s="26"/>
      <c r="Y8" s="26" t="s">
        <v>15</v>
      </c>
      <c r="Z8" s="26"/>
      <c r="AA8" s="26" t="s">
        <v>16</v>
      </c>
      <c r="AB8" s="26"/>
      <c r="AC8" s="26" t="s">
        <v>17</v>
      </c>
      <c r="AD8" s="26"/>
      <c r="AE8" s="26" t="s">
        <v>18</v>
      </c>
      <c r="AF8" s="26"/>
      <c r="AG8" s="26" t="s">
        <v>19</v>
      </c>
      <c r="AH8" s="26"/>
      <c r="AI8" s="26" t="s">
        <v>20</v>
      </c>
      <c r="AJ8" s="26"/>
      <c r="AK8" s="26" t="s">
        <v>21</v>
      </c>
      <c r="AL8" s="26"/>
      <c r="AM8" s="26" t="s">
        <v>22</v>
      </c>
      <c r="AN8" s="26"/>
      <c r="AO8" s="26" t="s">
        <v>23</v>
      </c>
      <c r="AP8" s="26"/>
      <c r="AQ8" s="26" t="s">
        <v>24</v>
      </c>
      <c r="AR8" s="26"/>
      <c r="AS8" s="26" t="s">
        <v>25</v>
      </c>
      <c r="AT8" s="26"/>
      <c r="AU8" s="26" t="s">
        <v>26</v>
      </c>
      <c r="AV8" s="26"/>
      <c r="AW8" s="4" t="s">
        <v>46</v>
      </c>
    </row>
    <row r="9" spans="1:52" ht="26.25" x14ac:dyDescent="0.25">
      <c r="A9" s="2"/>
      <c r="B9" s="29"/>
      <c r="C9" s="26"/>
      <c r="D9" s="26"/>
      <c r="E9" s="22" t="s">
        <v>3</v>
      </c>
      <c r="F9" s="22" t="s">
        <v>4</v>
      </c>
      <c r="G9" s="22" t="s">
        <v>3</v>
      </c>
      <c r="H9" s="22" t="s">
        <v>4</v>
      </c>
      <c r="I9" s="22" t="s">
        <v>3</v>
      </c>
      <c r="J9" s="22" t="s">
        <v>4</v>
      </c>
      <c r="K9" s="3" t="s">
        <v>3</v>
      </c>
      <c r="L9" s="3" t="s">
        <v>4</v>
      </c>
      <c r="M9" s="3" t="s">
        <v>3</v>
      </c>
      <c r="N9" s="3" t="s">
        <v>4</v>
      </c>
      <c r="O9" s="3" t="s">
        <v>3</v>
      </c>
      <c r="P9" s="3" t="s">
        <v>4</v>
      </c>
      <c r="Q9" s="3" t="s">
        <v>3</v>
      </c>
      <c r="R9" s="3" t="s">
        <v>4</v>
      </c>
      <c r="S9" s="3" t="s">
        <v>3</v>
      </c>
      <c r="T9" s="3" t="s">
        <v>4</v>
      </c>
      <c r="U9" s="3" t="s">
        <v>3</v>
      </c>
      <c r="V9" s="3" t="s">
        <v>4</v>
      </c>
      <c r="W9" s="3" t="s">
        <v>3</v>
      </c>
      <c r="X9" s="3" t="s">
        <v>4</v>
      </c>
      <c r="Y9" s="3" t="s">
        <v>3</v>
      </c>
      <c r="Z9" s="3" t="s">
        <v>4</v>
      </c>
      <c r="AA9" s="3" t="s">
        <v>3</v>
      </c>
      <c r="AB9" s="3" t="s">
        <v>4</v>
      </c>
      <c r="AC9" s="3" t="s">
        <v>3</v>
      </c>
      <c r="AD9" s="3" t="s">
        <v>4</v>
      </c>
      <c r="AE9" s="3" t="s">
        <v>3</v>
      </c>
      <c r="AF9" s="3" t="s">
        <v>4</v>
      </c>
      <c r="AG9" s="3" t="s">
        <v>3</v>
      </c>
      <c r="AH9" s="3" t="s">
        <v>4</v>
      </c>
      <c r="AI9" s="3" t="s">
        <v>3</v>
      </c>
      <c r="AJ9" s="3" t="s">
        <v>4</v>
      </c>
      <c r="AK9" s="3" t="s">
        <v>3</v>
      </c>
      <c r="AL9" s="3" t="s">
        <v>4</v>
      </c>
      <c r="AM9" s="3" t="s">
        <v>3</v>
      </c>
      <c r="AN9" s="3" t="s">
        <v>4</v>
      </c>
      <c r="AO9" s="3" t="s">
        <v>3</v>
      </c>
      <c r="AP9" s="3" t="s">
        <v>4</v>
      </c>
      <c r="AQ9" s="3" t="s">
        <v>3</v>
      </c>
      <c r="AR9" s="3" t="s">
        <v>4</v>
      </c>
      <c r="AS9" s="3" t="s">
        <v>3</v>
      </c>
      <c r="AT9" s="3" t="s">
        <v>4</v>
      </c>
      <c r="AU9" s="3" t="s">
        <v>3</v>
      </c>
      <c r="AV9" s="3" t="s">
        <v>4</v>
      </c>
      <c r="AW9" s="5" t="s">
        <v>4</v>
      </c>
      <c r="AX9" s="8"/>
      <c r="AY9" s="9"/>
      <c r="AZ9" s="9"/>
    </row>
    <row r="10" spans="1:52" x14ac:dyDescent="0.25">
      <c r="A10" s="2"/>
      <c r="B10" s="11"/>
      <c r="C10" s="10" t="s">
        <v>27</v>
      </c>
      <c r="D10" s="11"/>
      <c r="E10" s="10">
        <v>0</v>
      </c>
      <c r="F10" s="10">
        <v>5</v>
      </c>
      <c r="G10" s="10">
        <v>0</v>
      </c>
      <c r="H10" s="10">
        <v>5</v>
      </c>
      <c r="I10" s="12">
        <f>(I11+I12+I14+I15+I13)/5</f>
        <v>90.66</v>
      </c>
      <c r="J10" s="12">
        <f>(J11+J12+J14+J15+J13)/5</f>
        <v>4.4000000000000004</v>
      </c>
      <c r="K10" s="12">
        <f>(K11+K12+K13+K14+K15)/5</f>
        <v>40.599999999999994</v>
      </c>
      <c r="L10" s="12">
        <f>(L11+L12+L13+L14+L15)/5</f>
        <v>1.4</v>
      </c>
      <c r="M10" s="12">
        <f>(M11+M12+M13+M14+M15)/5</f>
        <v>92.76</v>
      </c>
      <c r="N10" s="12">
        <f>(N11+N12+N13+N14+N15)/5</f>
        <v>3.6</v>
      </c>
      <c r="O10" s="12">
        <f t="shared" ref="O10:P10" si="0">(O11+O12+O13+O14+O15)/5</f>
        <v>92.600000000000009</v>
      </c>
      <c r="P10" s="12">
        <f t="shared" si="0"/>
        <v>3.8</v>
      </c>
      <c r="Q10" s="12">
        <v>0</v>
      </c>
      <c r="R10" s="12">
        <f t="shared" ref="R10" si="1">(R11+R12+R13+R14+R15)/5</f>
        <v>10</v>
      </c>
      <c r="S10" s="12">
        <f t="shared" ref="S10" si="2">(S11+S12+S13+S14+S15)/5</f>
        <v>99.559999999999988</v>
      </c>
      <c r="T10" s="12">
        <f t="shared" ref="T10" si="3">(T11+T12+T13+T14+T15)/5</f>
        <v>5</v>
      </c>
      <c r="U10" s="12">
        <f t="shared" ref="U10" si="4">(U11+U12+U13+U14+U15)/5</f>
        <v>0</v>
      </c>
      <c r="V10" s="12">
        <f t="shared" ref="V10" si="5">(V11+V12+V13+V14+V15)/5</f>
        <v>5</v>
      </c>
      <c r="W10" s="12">
        <f t="shared" ref="W10" si="6">(W11+W12+W13+W14+W15)/5</f>
        <v>1.2600000000000002</v>
      </c>
      <c r="X10" s="12">
        <f t="shared" ref="X10" si="7">(X11+X12+X13+X14+X15)/5</f>
        <v>10</v>
      </c>
      <c r="Y10" s="12">
        <f>(Y11+Y12+Y13+Y14+Y15)/5</f>
        <v>240.42000000000002</v>
      </c>
      <c r="Z10" s="12">
        <f t="shared" ref="Z10" si="8">(Z11+Z12+Z13+Z14+Z15)/5</f>
        <v>2</v>
      </c>
      <c r="AA10" s="12">
        <f t="shared" ref="AA10" si="9">(AA11+AA12+AA13+AA14+AA15)/5</f>
        <v>0</v>
      </c>
      <c r="AB10" s="12">
        <f t="shared" ref="AB10" si="10">(AB11+AB12+AB13+AB14+AB15)/5</f>
        <v>10</v>
      </c>
      <c r="AC10" s="12">
        <f t="shared" ref="AC10" si="11">(AC11+AC12+AC13+AC14+AC15)/5</f>
        <v>0</v>
      </c>
      <c r="AD10" s="12">
        <f t="shared" ref="AD10" si="12">(AD11+AD12+AD13+AD14+AD15)/5</f>
        <v>5</v>
      </c>
      <c r="AE10" s="12">
        <f t="shared" ref="AE10" si="13">(AE11+AE12+AE13+AE14+AE15)/5</f>
        <v>60.120000000000005</v>
      </c>
      <c r="AF10" s="12">
        <f t="shared" ref="AF10" si="14">(AF11+AF12+AF13+AF14+AF15)/5</f>
        <v>2</v>
      </c>
      <c r="AG10" s="12">
        <f t="shared" ref="AG10" si="15">(AG11+AG12+AG13+AG14+AG15)/5</f>
        <v>0</v>
      </c>
      <c r="AH10" s="12">
        <f t="shared" ref="AH10" si="16">(AH11+AH12+AH13+AH14+AH15)/5</f>
        <v>0</v>
      </c>
      <c r="AI10" s="12">
        <f t="shared" ref="AI10" si="17">(AI11+AI12+AI13+AI14+AI15)/5</f>
        <v>0</v>
      </c>
      <c r="AJ10" s="12">
        <f t="shared" ref="AJ10" si="18">(AJ11+AJ12+AJ13+AJ14+AJ15)/5</f>
        <v>0</v>
      </c>
      <c r="AK10" s="12">
        <f t="shared" ref="AK10" si="19">(AK11+AK12+AK13+AK14+AK15)/5</f>
        <v>91.88</v>
      </c>
      <c r="AL10" s="12">
        <f t="shared" ref="AL10" si="20">(AL11+AL12+AL13+AL14+AL15)/5</f>
        <v>3.6</v>
      </c>
      <c r="AM10" s="12">
        <f t="shared" ref="AM10" si="21">(AM11+AM12+AM13+AM14+AM15)/5</f>
        <v>98.28</v>
      </c>
      <c r="AN10" s="12">
        <f t="shared" ref="AN10" si="22">(AN11+AN12+AN13+AN14+AN15)/5</f>
        <v>4.2</v>
      </c>
      <c r="AO10" s="12">
        <f t="shared" ref="AO10" si="23">(AO11+AO12+AO13+AO14+AO15)/5</f>
        <v>99.92</v>
      </c>
      <c r="AP10" s="12">
        <f t="shared" ref="AP10" si="24">(AP11+AP12+AP13+AP14+AP15)/5</f>
        <v>5</v>
      </c>
      <c r="AQ10" s="12">
        <f t="shared" ref="AQ10" si="25">(AQ11+AQ12+AQ13+AQ14+AQ15)/5</f>
        <v>0</v>
      </c>
      <c r="AR10" s="12">
        <f t="shared" ref="AR10" si="26">(AR11+AR12+AR13+AR14+AR15)/5</f>
        <v>10</v>
      </c>
      <c r="AS10" s="12">
        <f t="shared" ref="AS10" si="27">(AS11+AS12+AS13+AS14+AS15)/5</f>
        <v>0</v>
      </c>
      <c r="AT10" s="12">
        <f t="shared" ref="AT10" si="28">(AT11+AT12+AT13+AT14+AT15)/5</f>
        <v>10</v>
      </c>
      <c r="AU10" s="12">
        <f t="shared" ref="AU10" si="29">(AU11+AU12+AU13+AU14+AU15)/5</f>
        <v>0</v>
      </c>
      <c r="AV10" s="12">
        <f t="shared" ref="AV10" si="30">(AV11+AV12+AV13+AV14+AV15)/5</f>
        <v>10</v>
      </c>
      <c r="AW10" s="12">
        <f>F10+H10+J10+L10+N10+P10+R10+T10+V10+X10+Z10+AB10+AD10+AF10+AH10+AJ10+AL10+AN10+AP10+AR10+AT10+AV10</f>
        <v>115</v>
      </c>
      <c r="AX10" s="8"/>
      <c r="AY10" s="9"/>
      <c r="AZ10" s="9"/>
    </row>
    <row r="11" spans="1:52" ht="51.75" x14ac:dyDescent="0.25">
      <c r="A11" s="2"/>
      <c r="B11" s="17">
        <v>1</v>
      </c>
      <c r="C11" s="18" t="s">
        <v>34</v>
      </c>
      <c r="D11" s="19" t="s">
        <v>36</v>
      </c>
      <c r="E11" s="11">
        <v>0</v>
      </c>
      <c r="F11" s="11">
        <v>5</v>
      </c>
      <c r="G11" s="11">
        <v>0</v>
      </c>
      <c r="H11" s="11">
        <v>5</v>
      </c>
      <c r="I11" s="13">
        <v>98.7</v>
      </c>
      <c r="J11" s="11">
        <v>5</v>
      </c>
      <c r="K11" s="11">
        <v>69.599999999999994</v>
      </c>
      <c r="L11" s="11">
        <v>2</v>
      </c>
      <c r="M11" s="11">
        <v>99.9</v>
      </c>
      <c r="N11" s="11">
        <v>4</v>
      </c>
      <c r="O11" s="11">
        <v>99.9</v>
      </c>
      <c r="P11" s="11">
        <v>4</v>
      </c>
      <c r="Q11" s="11">
        <v>0</v>
      </c>
      <c r="R11" s="11">
        <v>10</v>
      </c>
      <c r="S11" s="11">
        <v>99.9</v>
      </c>
      <c r="T11" s="11">
        <v>5</v>
      </c>
      <c r="U11" s="11">
        <v>0</v>
      </c>
      <c r="V11" s="11">
        <v>5</v>
      </c>
      <c r="W11" s="11">
        <v>3</v>
      </c>
      <c r="X11" s="11">
        <v>10</v>
      </c>
      <c r="Y11" s="11">
        <v>0</v>
      </c>
      <c r="Z11" s="11">
        <v>10</v>
      </c>
      <c r="AA11" s="11">
        <v>0</v>
      </c>
      <c r="AB11" s="11">
        <v>10</v>
      </c>
      <c r="AC11" s="11">
        <v>0</v>
      </c>
      <c r="AD11" s="11">
        <v>5</v>
      </c>
      <c r="AE11" s="11">
        <v>141.4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6">
        <v>99.7</v>
      </c>
      <c r="AL11" s="16">
        <v>4</v>
      </c>
      <c r="AM11" s="16">
        <v>99.6</v>
      </c>
      <c r="AN11" s="11">
        <v>4</v>
      </c>
      <c r="AO11" s="13">
        <v>100</v>
      </c>
      <c r="AP11" s="11">
        <v>5</v>
      </c>
      <c r="AQ11" s="11">
        <v>0</v>
      </c>
      <c r="AR11" s="11">
        <v>10</v>
      </c>
      <c r="AS11" s="11">
        <v>0</v>
      </c>
      <c r="AT11" s="11">
        <v>10</v>
      </c>
      <c r="AU11" s="11">
        <v>0</v>
      </c>
      <c r="AV11" s="11">
        <v>10</v>
      </c>
      <c r="AW11" s="10">
        <f>F11++H11+J11+L11+N11+P11+R11+T11+V11+X11+Z11+AB11+AD11+AF11+AH11+AJ11+AL11+AN11+AP11+AR11+AT11+AV11</f>
        <v>123</v>
      </c>
    </row>
    <row r="12" spans="1:52" x14ac:dyDescent="0.25">
      <c r="A12" s="2"/>
      <c r="B12" s="17">
        <v>2</v>
      </c>
      <c r="C12" s="18" t="s">
        <v>35</v>
      </c>
      <c r="D12" s="19" t="s">
        <v>37</v>
      </c>
      <c r="E12" s="11">
        <v>0</v>
      </c>
      <c r="F12" s="11">
        <v>5</v>
      </c>
      <c r="G12" s="11">
        <v>0</v>
      </c>
      <c r="H12" s="11">
        <v>5</v>
      </c>
      <c r="I12" s="13">
        <v>99.7</v>
      </c>
      <c r="J12" s="11">
        <v>5</v>
      </c>
      <c r="K12" s="11">
        <v>77.5</v>
      </c>
      <c r="L12" s="11">
        <v>3</v>
      </c>
      <c r="M12" s="11">
        <v>98.4</v>
      </c>
      <c r="N12" s="11">
        <v>4</v>
      </c>
      <c r="O12" s="11">
        <v>98.4</v>
      </c>
      <c r="P12" s="11">
        <v>4</v>
      </c>
      <c r="Q12" s="11">
        <v>0</v>
      </c>
      <c r="R12" s="11">
        <v>10</v>
      </c>
      <c r="S12" s="11">
        <v>99.8</v>
      </c>
      <c r="T12" s="11">
        <v>5</v>
      </c>
      <c r="U12" s="11">
        <v>0</v>
      </c>
      <c r="V12" s="11">
        <v>5</v>
      </c>
      <c r="W12" s="11">
        <v>2.4</v>
      </c>
      <c r="X12" s="11">
        <v>10</v>
      </c>
      <c r="Y12" s="11">
        <v>296.8</v>
      </c>
      <c r="Z12" s="11">
        <v>0</v>
      </c>
      <c r="AA12" s="11">
        <v>0</v>
      </c>
      <c r="AB12" s="11">
        <v>10</v>
      </c>
      <c r="AC12" s="11">
        <v>0</v>
      </c>
      <c r="AD12" s="11">
        <v>5</v>
      </c>
      <c r="AE12" s="11">
        <v>23.4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6">
        <v>99.8</v>
      </c>
      <c r="AL12" s="16">
        <v>4</v>
      </c>
      <c r="AM12" s="11">
        <v>94.8</v>
      </c>
      <c r="AN12" s="11">
        <v>4</v>
      </c>
      <c r="AO12" s="13">
        <v>99.8</v>
      </c>
      <c r="AP12" s="11">
        <v>5</v>
      </c>
      <c r="AQ12" s="11">
        <v>0</v>
      </c>
      <c r="AR12" s="11">
        <v>10</v>
      </c>
      <c r="AS12" s="11">
        <v>0</v>
      </c>
      <c r="AT12" s="11">
        <v>10</v>
      </c>
      <c r="AU12" s="11">
        <v>0</v>
      </c>
      <c r="AV12" s="11">
        <v>10</v>
      </c>
      <c r="AW12" s="10">
        <f t="shared" ref="AW12:AW20" si="31">F12++H12+J12+L12+N12+P12+R12+T12+V12+X12+Z12+AB12+AD12+AF12+AH12+AJ12+AL12+AN12+AP12+AR12+AT12+AV12</f>
        <v>114</v>
      </c>
    </row>
    <row r="13" spans="1:52" ht="38.25" customHeight="1" x14ac:dyDescent="0.25">
      <c r="A13" s="2"/>
      <c r="B13" s="17">
        <v>3</v>
      </c>
      <c r="C13" s="18" t="s">
        <v>52</v>
      </c>
      <c r="D13" s="19" t="s">
        <v>53</v>
      </c>
      <c r="E13" s="11">
        <v>0</v>
      </c>
      <c r="F13" s="11">
        <v>5</v>
      </c>
      <c r="G13" s="11">
        <v>0</v>
      </c>
      <c r="H13" s="11">
        <v>5</v>
      </c>
      <c r="I13" s="13">
        <v>97.3</v>
      </c>
      <c r="J13" s="11">
        <v>5</v>
      </c>
      <c r="K13" s="15">
        <v>0.2</v>
      </c>
      <c r="L13" s="15">
        <v>0</v>
      </c>
      <c r="M13" s="16">
        <v>65.8</v>
      </c>
      <c r="N13" s="11">
        <v>2</v>
      </c>
      <c r="O13" s="16">
        <v>64.900000000000006</v>
      </c>
      <c r="P13" s="11">
        <v>2</v>
      </c>
      <c r="Q13" s="11">
        <v>0</v>
      </c>
      <c r="R13" s="11">
        <v>10</v>
      </c>
      <c r="S13" s="11">
        <v>99.7</v>
      </c>
      <c r="T13" s="11">
        <v>5</v>
      </c>
      <c r="U13" s="11">
        <v>0</v>
      </c>
      <c r="V13" s="11">
        <v>5</v>
      </c>
      <c r="W13" s="16">
        <v>0.2</v>
      </c>
      <c r="X13" s="11">
        <v>10</v>
      </c>
      <c r="Y13" s="11">
        <v>258.89999999999998</v>
      </c>
      <c r="Z13" s="11">
        <v>0</v>
      </c>
      <c r="AA13" s="11">
        <v>0</v>
      </c>
      <c r="AB13" s="11">
        <v>10</v>
      </c>
      <c r="AC13" s="11">
        <v>0</v>
      </c>
      <c r="AD13" s="11">
        <v>5</v>
      </c>
      <c r="AE13" s="11">
        <v>0</v>
      </c>
      <c r="AF13" s="11">
        <v>10</v>
      </c>
      <c r="AG13" s="11">
        <v>0</v>
      </c>
      <c r="AH13" s="11">
        <v>0</v>
      </c>
      <c r="AI13" s="11">
        <v>0</v>
      </c>
      <c r="AJ13" s="11">
        <v>0</v>
      </c>
      <c r="AK13" s="11">
        <v>60.2</v>
      </c>
      <c r="AL13" s="11">
        <v>2</v>
      </c>
      <c r="AM13" s="16">
        <v>100</v>
      </c>
      <c r="AN13" s="11">
        <v>5</v>
      </c>
      <c r="AO13" s="13">
        <v>100</v>
      </c>
      <c r="AP13" s="11">
        <v>5</v>
      </c>
      <c r="AQ13" s="11">
        <v>0</v>
      </c>
      <c r="AR13" s="11">
        <v>10</v>
      </c>
      <c r="AS13" s="11">
        <v>0</v>
      </c>
      <c r="AT13" s="11">
        <v>10</v>
      </c>
      <c r="AU13" s="11">
        <v>0</v>
      </c>
      <c r="AV13" s="11">
        <v>10</v>
      </c>
      <c r="AW13" s="10">
        <f t="shared" ref="AW13" si="32">F13++H13+J13+L13+N13+P13+R13+T13+V13+X13+Z13+AB13+AD13+AF13+AH13+AJ13+AL13+AN13+AP13+AR13+AT13+AV13</f>
        <v>116</v>
      </c>
    </row>
    <row r="14" spans="1:52" ht="26.25" x14ac:dyDescent="0.25">
      <c r="A14" s="2"/>
      <c r="B14" s="17">
        <v>4</v>
      </c>
      <c r="C14" s="18" t="s">
        <v>41</v>
      </c>
      <c r="D14" s="19" t="s">
        <v>42</v>
      </c>
      <c r="E14" s="11">
        <v>0</v>
      </c>
      <c r="F14" s="11">
        <v>5</v>
      </c>
      <c r="G14" s="11">
        <v>0</v>
      </c>
      <c r="H14" s="11">
        <v>5</v>
      </c>
      <c r="I14" s="13">
        <v>62.5</v>
      </c>
      <c r="J14" s="11">
        <v>2</v>
      </c>
      <c r="K14" s="11">
        <v>35.5</v>
      </c>
      <c r="L14" s="11">
        <v>1</v>
      </c>
      <c r="M14" s="11">
        <v>99.9</v>
      </c>
      <c r="N14" s="11">
        <v>4</v>
      </c>
      <c r="O14" s="16">
        <v>100</v>
      </c>
      <c r="P14" s="11">
        <v>5</v>
      </c>
      <c r="Q14" s="11">
        <v>0</v>
      </c>
      <c r="R14" s="11">
        <v>10</v>
      </c>
      <c r="S14" s="11">
        <v>99.4</v>
      </c>
      <c r="T14" s="11">
        <v>5</v>
      </c>
      <c r="U14" s="11">
        <v>0</v>
      </c>
      <c r="V14" s="11">
        <v>5</v>
      </c>
      <c r="W14" s="11">
        <v>0.5</v>
      </c>
      <c r="X14" s="11">
        <v>10</v>
      </c>
      <c r="Y14" s="11">
        <v>632.5</v>
      </c>
      <c r="Z14" s="11">
        <v>0</v>
      </c>
      <c r="AA14" s="11">
        <v>0</v>
      </c>
      <c r="AB14" s="11">
        <v>10</v>
      </c>
      <c r="AC14" s="11">
        <v>0</v>
      </c>
      <c r="AD14" s="11">
        <v>5</v>
      </c>
      <c r="AE14" s="11">
        <v>106.5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6">
        <v>99.8</v>
      </c>
      <c r="AL14" s="16">
        <v>4</v>
      </c>
      <c r="AM14" s="16">
        <v>98.4</v>
      </c>
      <c r="AN14" s="11">
        <v>4</v>
      </c>
      <c r="AO14" s="13">
        <v>99.8</v>
      </c>
      <c r="AP14" s="11">
        <v>5</v>
      </c>
      <c r="AQ14" s="11">
        <v>0</v>
      </c>
      <c r="AR14" s="11">
        <v>10</v>
      </c>
      <c r="AS14" s="11">
        <v>0</v>
      </c>
      <c r="AT14" s="11">
        <v>10</v>
      </c>
      <c r="AU14" s="11">
        <v>0</v>
      </c>
      <c r="AV14" s="11">
        <v>10</v>
      </c>
      <c r="AW14" s="10">
        <f t="shared" si="31"/>
        <v>110</v>
      </c>
    </row>
    <row r="15" spans="1:52" ht="39" x14ac:dyDescent="0.25">
      <c r="A15" s="2"/>
      <c r="B15" s="17">
        <v>5</v>
      </c>
      <c r="C15" s="18" t="s">
        <v>44</v>
      </c>
      <c r="D15" s="19" t="s">
        <v>43</v>
      </c>
      <c r="E15" s="11">
        <v>0</v>
      </c>
      <c r="F15" s="11">
        <v>5</v>
      </c>
      <c r="G15" s="11">
        <v>0</v>
      </c>
      <c r="H15" s="11">
        <v>5</v>
      </c>
      <c r="I15" s="13">
        <v>95.1</v>
      </c>
      <c r="J15" s="11">
        <v>5</v>
      </c>
      <c r="K15" s="11">
        <v>20.2</v>
      </c>
      <c r="L15" s="11">
        <v>1</v>
      </c>
      <c r="M15" s="11">
        <v>99.8</v>
      </c>
      <c r="N15" s="11">
        <v>4</v>
      </c>
      <c r="O15" s="11">
        <v>99.8</v>
      </c>
      <c r="P15" s="11">
        <v>4</v>
      </c>
      <c r="Q15" s="11">
        <v>0</v>
      </c>
      <c r="R15" s="11">
        <v>10</v>
      </c>
      <c r="S15" s="13">
        <v>99</v>
      </c>
      <c r="T15" s="11">
        <v>5</v>
      </c>
      <c r="U15" s="11">
        <v>0</v>
      </c>
      <c r="V15" s="11">
        <v>5</v>
      </c>
      <c r="W15" s="11">
        <v>0.2</v>
      </c>
      <c r="X15" s="11">
        <v>10</v>
      </c>
      <c r="Y15" s="11">
        <v>13.9</v>
      </c>
      <c r="Z15" s="11">
        <v>0</v>
      </c>
      <c r="AA15" s="11">
        <v>0</v>
      </c>
      <c r="AB15" s="11">
        <v>10</v>
      </c>
      <c r="AC15" s="11">
        <v>0</v>
      </c>
      <c r="AD15" s="11">
        <v>5</v>
      </c>
      <c r="AE15" s="11">
        <v>29.3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6">
        <v>99.9</v>
      </c>
      <c r="AL15" s="16">
        <v>4</v>
      </c>
      <c r="AM15" s="16">
        <v>98.6</v>
      </c>
      <c r="AN15" s="11">
        <v>4</v>
      </c>
      <c r="AO15" s="13">
        <v>100</v>
      </c>
      <c r="AP15" s="11">
        <v>5</v>
      </c>
      <c r="AQ15" s="11">
        <v>0</v>
      </c>
      <c r="AR15" s="11">
        <v>10</v>
      </c>
      <c r="AS15" s="11">
        <v>0</v>
      </c>
      <c r="AT15" s="11">
        <v>10</v>
      </c>
      <c r="AU15" s="11">
        <v>0</v>
      </c>
      <c r="AV15" s="11">
        <v>10</v>
      </c>
      <c r="AW15" s="10">
        <f t="shared" si="31"/>
        <v>112</v>
      </c>
    </row>
    <row r="16" spans="1:52" ht="22.15" customHeight="1" x14ac:dyDescent="0.25">
      <c r="A16" s="2"/>
      <c r="B16" s="17"/>
      <c r="C16" s="20" t="s">
        <v>33</v>
      </c>
      <c r="D16" s="19"/>
      <c r="E16" s="10">
        <v>0</v>
      </c>
      <c r="F16" s="10">
        <f>(F17+F18+F19+F20)/4</f>
        <v>5</v>
      </c>
      <c r="G16" s="10">
        <v>0</v>
      </c>
      <c r="H16" s="10">
        <v>5</v>
      </c>
      <c r="I16" s="14">
        <f>(I17+I18+I19+I20)/4</f>
        <v>71.224999999999994</v>
      </c>
      <c r="J16" s="14">
        <f t="shared" ref="J16:AV16" si="33">(J17+J18+J19+J20)/4</f>
        <v>3.75</v>
      </c>
      <c r="K16" s="14">
        <f t="shared" si="33"/>
        <v>0</v>
      </c>
      <c r="L16" s="14">
        <f t="shared" si="33"/>
        <v>0</v>
      </c>
      <c r="M16" s="14">
        <f t="shared" si="33"/>
        <v>99.425000000000011</v>
      </c>
      <c r="N16" s="14">
        <f t="shared" si="33"/>
        <v>4.5</v>
      </c>
      <c r="O16" s="14">
        <f t="shared" si="33"/>
        <v>74.5</v>
      </c>
      <c r="P16" s="14">
        <f t="shared" si="33"/>
        <v>3.5</v>
      </c>
      <c r="Q16" s="14">
        <f t="shared" si="33"/>
        <v>0</v>
      </c>
      <c r="R16" s="14">
        <f t="shared" si="33"/>
        <v>10</v>
      </c>
      <c r="S16" s="14">
        <f t="shared" si="33"/>
        <v>99.275000000000006</v>
      </c>
      <c r="T16" s="14">
        <f t="shared" si="33"/>
        <v>5</v>
      </c>
      <c r="U16" s="14">
        <f t="shared" si="33"/>
        <v>0</v>
      </c>
      <c r="V16" s="14">
        <f t="shared" si="33"/>
        <v>3.75</v>
      </c>
      <c r="W16" s="14">
        <f t="shared" si="33"/>
        <v>2.25</v>
      </c>
      <c r="X16" s="14">
        <f t="shared" si="33"/>
        <v>7.5</v>
      </c>
      <c r="Y16" s="14">
        <f>(Y17+Y18+Y19+Y20)/4</f>
        <v>166.10000000000002</v>
      </c>
      <c r="Z16" s="14">
        <f t="shared" si="33"/>
        <v>5</v>
      </c>
      <c r="AA16" s="14">
        <f t="shared" si="33"/>
        <v>0</v>
      </c>
      <c r="AB16" s="14">
        <f t="shared" si="33"/>
        <v>10</v>
      </c>
      <c r="AC16" s="14">
        <f t="shared" si="33"/>
        <v>0</v>
      </c>
      <c r="AD16" s="14">
        <f t="shared" si="33"/>
        <v>5</v>
      </c>
      <c r="AE16" s="14">
        <f t="shared" si="33"/>
        <v>42.25</v>
      </c>
      <c r="AF16" s="14">
        <f t="shared" si="33"/>
        <v>5</v>
      </c>
      <c r="AG16" s="14">
        <f t="shared" si="33"/>
        <v>0</v>
      </c>
      <c r="AH16" s="14">
        <f t="shared" si="33"/>
        <v>0</v>
      </c>
      <c r="AI16" s="14">
        <f t="shared" si="33"/>
        <v>0</v>
      </c>
      <c r="AJ16" s="14">
        <f t="shared" si="33"/>
        <v>0</v>
      </c>
      <c r="AK16" s="14">
        <f t="shared" si="33"/>
        <v>0</v>
      </c>
      <c r="AL16" s="14">
        <f t="shared" si="33"/>
        <v>0</v>
      </c>
      <c r="AM16" s="14">
        <f t="shared" si="33"/>
        <v>0</v>
      </c>
      <c r="AN16" s="14">
        <f t="shared" si="33"/>
        <v>0</v>
      </c>
      <c r="AO16" s="14">
        <f t="shared" si="33"/>
        <v>0</v>
      </c>
      <c r="AP16" s="14">
        <f t="shared" si="33"/>
        <v>0</v>
      </c>
      <c r="AQ16" s="14">
        <f t="shared" si="33"/>
        <v>0</v>
      </c>
      <c r="AR16" s="14">
        <f t="shared" si="33"/>
        <v>0</v>
      </c>
      <c r="AS16" s="14">
        <f t="shared" si="33"/>
        <v>0</v>
      </c>
      <c r="AT16" s="14">
        <f t="shared" si="33"/>
        <v>10</v>
      </c>
      <c r="AU16" s="14">
        <f t="shared" si="33"/>
        <v>0</v>
      </c>
      <c r="AV16" s="14">
        <f t="shared" si="33"/>
        <v>10</v>
      </c>
      <c r="AW16" s="12">
        <f>F16+H16+J16+L16+N16+P16+R16+T16+V16+X16+Z16+AB16+AD16+AF16+AH16+AJ16+AL16+AN16+AP16+AR16+AT16+AV16</f>
        <v>93</v>
      </c>
      <c r="AY16" s="7"/>
    </row>
    <row r="17" spans="1:49" ht="19.899999999999999" customHeight="1" x14ac:dyDescent="0.25">
      <c r="A17" s="2"/>
      <c r="B17" s="17">
        <v>1</v>
      </c>
      <c r="C17" s="11" t="s">
        <v>28</v>
      </c>
      <c r="D17" s="19" t="s">
        <v>29</v>
      </c>
      <c r="E17" s="11">
        <v>0</v>
      </c>
      <c r="F17" s="11">
        <v>5</v>
      </c>
      <c r="G17" s="11">
        <v>0</v>
      </c>
      <c r="H17" s="11">
        <v>5</v>
      </c>
      <c r="I17" s="13">
        <v>93</v>
      </c>
      <c r="J17" s="11">
        <v>5</v>
      </c>
      <c r="K17" s="15"/>
      <c r="L17" s="15"/>
      <c r="M17" s="16">
        <v>100</v>
      </c>
      <c r="N17" s="11">
        <v>5</v>
      </c>
      <c r="O17" s="16">
        <v>100</v>
      </c>
      <c r="P17" s="11">
        <v>5</v>
      </c>
      <c r="Q17" s="11">
        <v>0</v>
      </c>
      <c r="R17" s="11">
        <v>10</v>
      </c>
      <c r="S17" s="16">
        <v>98.5</v>
      </c>
      <c r="T17" s="11">
        <v>5</v>
      </c>
      <c r="U17" s="11">
        <v>0</v>
      </c>
      <c r="V17" s="11">
        <v>5</v>
      </c>
      <c r="W17" s="11">
        <v>9</v>
      </c>
      <c r="X17" s="11">
        <v>10</v>
      </c>
      <c r="Y17" s="16">
        <v>0</v>
      </c>
      <c r="Z17" s="11">
        <v>10</v>
      </c>
      <c r="AA17" s="11">
        <v>0</v>
      </c>
      <c r="AB17" s="11">
        <v>10</v>
      </c>
      <c r="AC17" s="11">
        <v>0</v>
      </c>
      <c r="AD17" s="11">
        <v>5</v>
      </c>
      <c r="AE17" s="16">
        <v>100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/>
      <c r="AL17" s="11"/>
      <c r="AM17" s="11"/>
      <c r="AN17" s="11"/>
      <c r="AO17" s="11"/>
      <c r="AP17" s="11"/>
      <c r="AQ17" s="11"/>
      <c r="AR17" s="11"/>
      <c r="AS17" s="11">
        <v>0</v>
      </c>
      <c r="AT17" s="11">
        <v>10</v>
      </c>
      <c r="AU17" s="11">
        <v>0</v>
      </c>
      <c r="AV17" s="11">
        <v>10</v>
      </c>
      <c r="AW17" s="10">
        <f t="shared" si="31"/>
        <v>100</v>
      </c>
    </row>
    <row r="18" spans="1:49" ht="29.25" customHeight="1" x14ac:dyDescent="0.25">
      <c r="A18" s="2"/>
      <c r="B18" s="17">
        <v>2</v>
      </c>
      <c r="C18" s="18" t="s">
        <v>30</v>
      </c>
      <c r="D18" s="19" t="s">
        <v>38</v>
      </c>
      <c r="E18" s="11">
        <v>0</v>
      </c>
      <c r="F18" s="11">
        <v>5</v>
      </c>
      <c r="G18" s="11">
        <v>0</v>
      </c>
      <c r="H18" s="11">
        <v>5</v>
      </c>
      <c r="I18" s="13">
        <v>99.6</v>
      </c>
      <c r="J18" s="11">
        <v>5</v>
      </c>
      <c r="K18" s="15"/>
      <c r="L18" s="15"/>
      <c r="M18" s="16">
        <v>100</v>
      </c>
      <c r="N18" s="11">
        <v>5</v>
      </c>
      <c r="O18" s="16">
        <v>100</v>
      </c>
      <c r="P18" s="11">
        <v>5</v>
      </c>
      <c r="Q18" s="11">
        <v>0</v>
      </c>
      <c r="R18" s="11">
        <v>10</v>
      </c>
      <c r="S18" s="16">
        <v>100</v>
      </c>
      <c r="T18" s="11">
        <v>5</v>
      </c>
      <c r="U18" s="11">
        <v>0</v>
      </c>
      <c r="V18" s="11">
        <v>5</v>
      </c>
      <c r="W18" s="11">
        <v>0</v>
      </c>
      <c r="X18" s="11">
        <v>10</v>
      </c>
      <c r="Y18" s="11">
        <v>154.30000000000001</v>
      </c>
      <c r="Z18" s="11">
        <v>0</v>
      </c>
      <c r="AA18" s="11">
        <v>0</v>
      </c>
      <c r="AB18" s="11">
        <v>10</v>
      </c>
      <c r="AC18" s="11">
        <v>0</v>
      </c>
      <c r="AD18" s="11">
        <v>5</v>
      </c>
      <c r="AE18" s="11">
        <v>0</v>
      </c>
      <c r="AF18" s="11">
        <v>10</v>
      </c>
      <c r="AG18" s="11">
        <v>0</v>
      </c>
      <c r="AH18" s="11">
        <v>0</v>
      </c>
      <c r="AI18" s="11">
        <v>0</v>
      </c>
      <c r="AJ18" s="11">
        <v>0</v>
      </c>
      <c r="AK18" s="11"/>
      <c r="AL18" s="11"/>
      <c r="AM18" s="11"/>
      <c r="AN18" s="11"/>
      <c r="AO18" s="11"/>
      <c r="AP18" s="11"/>
      <c r="AQ18" s="11"/>
      <c r="AR18" s="11"/>
      <c r="AS18" s="11">
        <v>0</v>
      </c>
      <c r="AT18" s="11">
        <v>10</v>
      </c>
      <c r="AU18" s="11">
        <v>0</v>
      </c>
      <c r="AV18" s="11">
        <v>10</v>
      </c>
      <c r="AW18" s="10">
        <f t="shared" si="31"/>
        <v>100</v>
      </c>
    </row>
    <row r="19" spans="1:49" ht="30" customHeight="1" x14ac:dyDescent="0.25">
      <c r="A19" s="2"/>
      <c r="B19" s="17">
        <v>3</v>
      </c>
      <c r="C19" s="18" t="s">
        <v>31</v>
      </c>
      <c r="D19" s="19" t="s">
        <v>39</v>
      </c>
      <c r="E19" s="11">
        <v>0</v>
      </c>
      <c r="F19" s="11">
        <v>5</v>
      </c>
      <c r="G19" s="11">
        <v>0</v>
      </c>
      <c r="H19" s="11">
        <v>5</v>
      </c>
      <c r="I19" s="13">
        <v>0</v>
      </c>
      <c r="J19" s="11">
        <v>0</v>
      </c>
      <c r="K19" s="15"/>
      <c r="L19" s="15"/>
      <c r="M19" s="11">
        <v>99.6</v>
      </c>
      <c r="N19" s="11">
        <v>4</v>
      </c>
      <c r="O19" s="11">
        <v>0</v>
      </c>
      <c r="P19" s="11">
        <v>0</v>
      </c>
      <c r="Q19" s="11">
        <v>0</v>
      </c>
      <c r="R19" s="11">
        <v>10</v>
      </c>
      <c r="S19" s="16">
        <v>99.5</v>
      </c>
      <c r="T19" s="11">
        <v>5</v>
      </c>
      <c r="U19" s="11"/>
      <c r="V19" s="11"/>
      <c r="W19" s="11"/>
      <c r="X19" s="11"/>
      <c r="Y19" s="11">
        <v>0</v>
      </c>
      <c r="Z19" s="11">
        <v>10</v>
      </c>
      <c r="AA19" s="11">
        <v>0</v>
      </c>
      <c r="AB19" s="11">
        <v>10</v>
      </c>
      <c r="AC19" s="11">
        <v>0</v>
      </c>
      <c r="AD19" s="11">
        <v>5</v>
      </c>
      <c r="AE19" s="11">
        <v>0</v>
      </c>
      <c r="AF19" s="11">
        <v>10</v>
      </c>
      <c r="AG19" s="11">
        <v>0</v>
      </c>
      <c r="AH19" s="11">
        <v>0</v>
      </c>
      <c r="AI19" s="11">
        <v>0</v>
      </c>
      <c r="AJ19" s="11">
        <v>0</v>
      </c>
      <c r="AK19" s="11"/>
      <c r="AL19" s="11"/>
      <c r="AM19" s="11"/>
      <c r="AN19" s="11"/>
      <c r="AO19" s="11"/>
      <c r="AP19" s="11"/>
      <c r="AQ19" s="11"/>
      <c r="AR19" s="11"/>
      <c r="AS19" s="11">
        <v>0</v>
      </c>
      <c r="AT19" s="11">
        <v>10</v>
      </c>
      <c r="AU19" s="11">
        <v>0</v>
      </c>
      <c r="AV19" s="11">
        <v>10</v>
      </c>
      <c r="AW19" s="10">
        <f t="shared" si="31"/>
        <v>84</v>
      </c>
    </row>
    <row r="20" spans="1:49" ht="39" x14ac:dyDescent="0.25">
      <c r="A20" s="2"/>
      <c r="B20" s="17">
        <v>4</v>
      </c>
      <c r="C20" s="18" t="s">
        <v>32</v>
      </c>
      <c r="D20" s="19" t="s">
        <v>40</v>
      </c>
      <c r="E20" s="11">
        <v>0</v>
      </c>
      <c r="F20" s="11">
        <v>5</v>
      </c>
      <c r="G20" s="11">
        <v>0</v>
      </c>
      <c r="H20" s="11">
        <v>5</v>
      </c>
      <c r="I20" s="13">
        <v>92.3</v>
      </c>
      <c r="J20" s="11">
        <v>5</v>
      </c>
      <c r="K20" s="15"/>
      <c r="L20" s="15"/>
      <c r="M20" s="11">
        <v>98.1</v>
      </c>
      <c r="N20" s="11">
        <v>4</v>
      </c>
      <c r="O20" s="11">
        <v>98</v>
      </c>
      <c r="P20" s="11">
        <v>4</v>
      </c>
      <c r="Q20" s="11">
        <v>0</v>
      </c>
      <c r="R20" s="11">
        <v>10</v>
      </c>
      <c r="S20" s="16">
        <v>99.1</v>
      </c>
      <c r="T20" s="11">
        <v>5</v>
      </c>
      <c r="U20" s="11">
        <v>0</v>
      </c>
      <c r="V20" s="11">
        <v>5</v>
      </c>
      <c r="W20" s="24">
        <v>0</v>
      </c>
      <c r="X20" s="11">
        <v>10</v>
      </c>
      <c r="Y20" s="11">
        <v>510.1</v>
      </c>
      <c r="Z20" s="11">
        <v>0</v>
      </c>
      <c r="AA20" s="11">
        <v>0</v>
      </c>
      <c r="AB20" s="11">
        <v>10</v>
      </c>
      <c r="AC20" s="11">
        <v>0</v>
      </c>
      <c r="AD20" s="11">
        <v>5</v>
      </c>
      <c r="AE20" s="16">
        <v>69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/>
      <c r="AL20" s="11"/>
      <c r="AM20" s="11"/>
      <c r="AN20" s="11"/>
      <c r="AO20" s="11"/>
      <c r="AP20" s="11"/>
      <c r="AQ20" s="11"/>
      <c r="AR20" s="11"/>
      <c r="AS20" s="11">
        <v>0</v>
      </c>
      <c r="AT20" s="11">
        <v>10</v>
      </c>
      <c r="AU20" s="11">
        <v>0</v>
      </c>
      <c r="AV20" s="11">
        <v>10</v>
      </c>
      <c r="AW20" s="10">
        <f t="shared" si="31"/>
        <v>88</v>
      </c>
    </row>
    <row r="21" spans="1:49" ht="8.25" hidden="1" customHeight="1" x14ac:dyDescent="0.25">
      <c r="A21" s="2"/>
      <c r="B21" s="17"/>
      <c r="C21" s="18"/>
      <c r="D21" s="19"/>
      <c r="E21" s="11"/>
      <c r="F21" s="11"/>
      <c r="G21" s="11"/>
      <c r="H21" s="11"/>
      <c r="I21" s="13"/>
      <c r="J21" s="11"/>
      <c r="K21" s="16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6"/>
      <c r="AL21" s="11"/>
      <c r="AM21" s="16"/>
      <c r="AN21" s="11"/>
      <c r="AO21" s="11"/>
      <c r="AP21" s="11"/>
      <c r="AQ21" s="11"/>
      <c r="AR21" s="11"/>
      <c r="AS21" s="11"/>
      <c r="AT21" s="11"/>
      <c r="AU21" s="11"/>
      <c r="AV21" s="11"/>
      <c r="AW21" s="10"/>
    </row>
    <row r="22" spans="1:49" ht="39" x14ac:dyDescent="0.25">
      <c r="A22" s="2"/>
      <c r="B22" s="17"/>
      <c r="C22" s="20" t="s">
        <v>45</v>
      </c>
      <c r="D22" s="21"/>
      <c r="E22" s="10">
        <v>0</v>
      </c>
      <c r="F22" s="10">
        <f>(F10+F16)/2</f>
        <v>5</v>
      </c>
      <c r="G22" s="10">
        <v>0</v>
      </c>
      <c r="H22" s="10">
        <v>5</v>
      </c>
      <c r="I22" s="14">
        <v>82</v>
      </c>
      <c r="J22" s="14">
        <v>4.0999999999999996</v>
      </c>
      <c r="K22" s="12">
        <v>40.6</v>
      </c>
      <c r="L22" s="12">
        <v>1.4</v>
      </c>
      <c r="M22" s="12">
        <v>95.7</v>
      </c>
      <c r="N22" s="12">
        <v>4</v>
      </c>
      <c r="O22" s="12">
        <v>84.6</v>
      </c>
      <c r="P22" s="12">
        <f>(P10+P16)/2</f>
        <v>3.65</v>
      </c>
      <c r="Q22" s="10">
        <v>0</v>
      </c>
      <c r="R22" s="10">
        <f>(R10+R16)/2</f>
        <v>10</v>
      </c>
      <c r="S22" s="12">
        <v>99.4</v>
      </c>
      <c r="T22" s="12">
        <f>(T10+T16)/2</f>
        <v>5</v>
      </c>
      <c r="U22" s="23">
        <v>0</v>
      </c>
      <c r="V22" s="12">
        <v>4.4000000000000004</v>
      </c>
      <c r="W22" s="12">
        <v>1.7</v>
      </c>
      <c r="X22" s="12">
        <f>(X11+X12+X14+X15+X17+X18+X19+X20+X13)/9</f>
        <v>8.8888888888888893</v>
      </c>
      <c r="Y22" s="12">
        <f t="shared" ref="Y22:AD22" si="34">(Y11+Y12+Y14+Y15+Y17+Y18+Y19+Y20+Y13)/9</f>
        <v>207.38888888888889</v>
      </c>
      <c r="Z22" s="12">
        <f t="shared" si="34"/>
        <v>3.3333333333333335</v>
      </c>
      <c r="AA22" s="12">
        <f t="shared" si="34"/>
        <v>0</v>
      </c>
      <c r="AB22" s="12">
        <f t="shared" si="34"/>
        <v>10</v>
      </c>
      <c r="AC22" s="12">
        <f t="shared" si="34"/>
        <v>0</v>
      </c>
      <c r="AD22" s="12">
        <f t="shared" si="34"/>
        <v>5</v>
      </c>
      <c r="AE22" s="12">
        <f>(AE11+AE12+AE14+AE15+AE17+AE18+AE19+AE20+AE13)/9</f>
        <v>52.177777777777777</v>
      </c>
      <c r="AF22" s="12">
        <f>(AF11+AF12+AF14+AF15+AF17+AF18+AF19+AF20+AF13)/9</f>
        <v>3.3333333333333335</v>
      </c>
      <c r="AG22" s="10">
        <v>0</v>
      </c>
      <c r="AH22" s="10">
        <v>0</v>
      </c>
      <c r="AI22" s="10">
        <v>0</v>
      </c>
      <c r="AJ22" s="10">
        <v>0</v>
      </c>
      <c r="AK22" s="12">
        <v>91.9</v>
      </c>
      <c r="AL22" s="12">
        <v>3.6</v>
      </c>
      <c r="AM22" s="12">
        <v>98.3</v>
      </c>
      <c r="AN22" s="12">
        <v>4.2</v>
      </c>
      <c r="AO22" s="12">
        <v>99.9</v>
      </c>
      <c r="AP22" s="10">
        <f>(AP11+AP12+AP14+AP15)/4</f>
        <v>5</v>
      </c>
      <c r="AQ22" s="10">
        <f>(AQ11+AQ12+AQ14+AQ15)/4</f>
        <v>0</v>
      </c>
      <c r="AR22" s="12">
        <f>(AR11+AR12+AR14+AR15)/4</f>
        <v>10</v>
      </c>
      <c r="AS22" s="10">
        <v>0</v>
      </c>
      <c r="AT22" s="10">
        <f>(AT11+AT12+AT14+AT15+AT17+AT18+AT19+AT20+AT13+AT21)/9</f>
        <v>10</v>
      </c>
      <c r="AU22" s="10">
        <f t="shared" ref="AU22" si="35">(AU11+AU12+AU14+AU15+AU17+AU18+AU19+AU20+AU13+AU21)/10</f>
        <v>0</v>
      </c>
      <c r="AV22" s="10">
        <f>(AV11+AV12+AV14+AV15+AV17+AV18+AV19+AV20+AV13+AV21)/9</f>
        <v>10</v>
      </c>
      <c r="AW22" s="12">
        <f>F22+H22+J22+L22+N22+P22+R22+T22+V22+X22+Z22+AB22+AD22+AF22+AH22+AJ22+AL22+AN22+AP22+AR22+AT22+AV22</f>
        <v>115.90555555555554</v>
      </c>
    </row>
    <row r="23" spans="1:4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4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4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4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4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4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4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4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4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4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</sheetData>
  <mergeCells count="30">
    <mergeCell ref="I8:J8"/>
    <mergeCell ref="E8:F8"/>
    <mergeCell ref="C8:C9"/>
    <mergeCell ref="D8:D9"/>
    <mergeCell ref="B8:B9"/>
    <mergeCell ref="G8:H8"/>
    <mergeCell ref="AE8:AF8"/>
    <mergeCell ref="AG8:AH8"/>
    <mergeCell ref="K8:L8"/>
    <mergeCell ref="M8:N8"/>
    <mergeCell ref="O8:P8"/>
    <mergeCell ref="Q8:R8"/>
    <mergeCell ref="S8:T8"/>
    <mergeCell ref="U8:V8"/>
    <mergeCell ref="AQ2:AW2"/>
    <mergeCell ref="AQ3:AW3"/>
    <mergeCell ref="AQ4:AW4"/>
    <mergeCell ref="AU8:AV8"/>
    <mergeCell ref="B5:AW5"/>
    <mergeCell ref="B6:AW6"/>
    <mergeCell ref="AI8:AJ8"/>
    <mergeCell ref="AK8:AL8"/>
    <mergeCell ref="AM8:AN8"/>
    <mergeCell ref="AO8:AP8"/>
    <mergeCell ref="AQ8:AR8"/>
    <mergeCell ref="AS8:AT8"/>
    <mergeCell ref="W8:X8"/>
    <mergeCell ref="Y8:Z8"/>
    <mergeCell ref="AA8:AB8"/>
    <mergeCell ref="AC8:AD8"/>
  </mergeCells>
  <pageMargins left="0.11811023622047245" right="0" top="0.35433070866141736" bottom="0.19685039370078741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Карцева</dc:creator>
  <cp:lastModifiedBy>Лариса Двойникова</cp:lastModifiedBy>
  <cp:lastPrinted>2023-03-30T05:14:12Z</cp:lastPrinted>
  <dcterms:created xsi:type="dcterms:W3CDTF">2022-02-28T10:27:18Z</dcterms:created>
  <dcterms:modified xsi:type="dcterms:W3CDTF">2026-03-12T06:59:48Z</dcterms:modified>
</cp:coreProperties>
</file>